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767" documentId="13_ncr:1_{F6CB121F-512D-4AA6-A0C1-0FB36C537598}" xr6:coauthVersionLast="47" xr6:coauthVersionMax="47" xr10:uidLastSave="{707A6004-91FC-4F20-AF6B-42BB6264645C}"/>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1" l="1"/>
  <c r="G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J2" i="1"/>
  <c r="L2" i="1"/>
  <c r="G6" i="6"/>
  <c r="G7" i="6"/>
  <c r="G8" i="6"/>
  <c r="G9" i="6"/>
  <c r="G10" i="6"/>
  <c r="G11" i="6"/>
  <c r="G12" i="6"/>
  <c r="G13" i="6"/>
  <c r="G14" i="6"/>
  <c r="G15" i="6"/>
  <c r="G16" i="6"/>
  <c r="G17" i="6"/>
  <c r="G18" i="6"/>
  <c r="G19" i="6"/>
  <c r="G20" i="6"/>
  <c r="G21" i="6"/>
  <c r="G22" i="6"/>
  <c r="G23" i="6"/>
  <c r="G24" i="6"/>
  <c r="L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G3" i="1"/>
  <c r="G4" i="1"/>
  <c r="G5" i="1"/>
  <c r="G6" i="1"/>
  <c r="G7" i="1"/>
  <c r="G8" i="1"/>
  <c r="G9"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J3" i="1"/>
  <c r="J4" i="1"/>
  <c r="J5" i="1"/>
  <c r="J6" i="1"/>
  <c r="J7" i="1"/>
  <c r="J8" i="1"/>
  <c r="J9" i="1"/>
  <c r="J10" i="1"/>
  <c r="J11" i="1"/>
  <c r="J12" i="1"/>
  <c r="J13" i="1"/>
  <c r="J14" i="1"/>
  <c r="J15" i="1"/>
  <c r="J16" i="1"/>
  <c r="J17" i="1"/>
  <c r="J18"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I2" i="6"/>
  <c r="I5" i="6"/>
  <c r="L2" i="6"/>
  <c r="L5" i="6"/>
  <c r="L4" i="6"/>
  <c r="J5" i="6"/>
  <c r="J2" i="6"/>
  <c r="J4" i="6"/>
  <c r="I4" i="6"/>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I3" i="5"/>
  <c r="J3" i="5"/>
  <c r="L3" i="5"/>
  <c r="B3" i="2"/>
  <c r="G3" i="2"/>
  <c r="I3" i="2"/>
  <c r="J3" i="2"/>
  <c r="L3" i="2"/>
  <c r="B4" i="2"/>
  <c r="G4" i="2"/>
  <c r="I4" i="2"/>
  <c r="J4" i="2"/>
  <c r="L4" i="2"/>
  <c r="B2" i="1"/>
  <c r="L2" i="5"/>
  <c r="B2" i="4"/>
  <c r="I2" i="4"/>
  <c r="J2" i="4"/>
  <c r="L2" i="4"/>
  <c r="B3" i="6"/>
  <c r="G3" i="6"/>
  <c r="I3" i="6"/>
  <c r="J3" i="6"/>
  <c r="L3" i="6"/>
  <c r="B6" i="6"/>
  <c r="I6" i="6"/>
  <c r="J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<sst xmlns="http://schemas.openxmlformats.org/spreadsheetml/2006/main" count="178586" uniqueCount="39076">
  <si>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</si>
  <si>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</si>
  <si>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</si>
  <si>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</si>
  <si>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</si>
  <si>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</si>
  <si>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</si>
  <si>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</si>
  <si>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</si>
  <si>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</si>
  <si>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</si>
  <si>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</si>
  <si>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</si>
  <si>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</si>
  <si>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</si>
  <si>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</si>
  <si>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</si>
  <si>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</si>
  <si>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</si>
  <si>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</si>
  <si>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</si>
  <si>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</si>
  <si>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</si>
  <si>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</si>
  <si>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</si>
  <si>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</si>
  <si>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</si>
  <si>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</si>
  <si>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</si>
  <si>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</si>
  <si>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</si>
  <si>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</si>
  <si>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</si>
  <si>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</si>
  <si>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</si>
  <si>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</si>
  <si>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</si>
  <si>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</si>
  <si>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</si>
  <si>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</si>
  <si>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</si>
  <si>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</si>
  <si>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</si>
  <si>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</si>
  <si>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</si>
  <si>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</si>
  <si>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</si>
  <si>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</si>
  <si>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</si>
  <si>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</si>
  <si>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</si>
  <si>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</si>
  <si>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</si>
  <si>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</si>
  <si>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</si>
  <si>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</si>
  <si>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</si>
  <si>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</si>
  <si>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</si>
  <si>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</si>
  <si>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</si>
  <si>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</si>
  <si>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</si>
  <si>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</si>
  <si>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</si>
  <si>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</si>
  <si>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</si>
  <si>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</si>
  <si>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</si>
  <si>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</si>
  <si>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</si>
  <si>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</si>
  <si>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</si>
  <si>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</si>
  <si>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</si>
  <si>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</si>
  <si>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</si>
  <si>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</si>
  <si>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</si>
  <si>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</si>
  <si>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</si>
  <si>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</si>
  <si>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</si>
  <si>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</si>
  <si>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</si>
  <si>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</si>
  <si>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</si>
  <si>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</si>
  <si>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</si>
  <si>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</si>
  <si>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</si>
  <si>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</si>
  <si>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</si>
  <si>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</si>
  <si>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</si>
  <si>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</si>
  <si>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</si>
  <si>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</si>
  <si>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</si>
  <si>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</si>
  <si>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</si>
  <si>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</si>
  <si>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</si>
  <si>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</si>
  <si>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</si>
  <si>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</si>
  <si>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</si>
  <si>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</si>
  <si>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</si>
  <si>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</si>
  <si>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</si>
  <si>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</si>
  <si>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</si>
  <si>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</si>
  <si>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</si>
  <si>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</si>
  <si>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</si>
  <si>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</si>
  <si>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</si>
  <si>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</si>
  <si>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</si>
  <si>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</si>
  <si>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</si>
  <si>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</si>
  <si>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</si>
  <si>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</si>
  <si>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</si>
  <si>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</si>
  <si>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</si>
  <si>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</si>
  <si>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</si>
  <si>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</si>
  <si>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</si>
  <si>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</si>
  <si>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</si>
  <si>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</si>
  <si>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</si>
  <si>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</si>
  <si>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</si>
  <si>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</si>
  <si>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</si>
  <si>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</si>
  <si>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</si>
  <si>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</si>
  <si>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</si>
  <si>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</si>
  <si>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</si>
  <si>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</si>
  <si>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</si>
  <si>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</si>
  <si>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</si>
  <si>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</si>
  <si>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</si>
  <si>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</si>
  <si>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</si>
  <si>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</si>
  <si>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</si>
  <si>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</si>
  <si>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</si>
  <si>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</si>
  <si>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</si>
  <si>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</si>
  <si>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</si>
  <si>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</si>
  <si>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</si>
  <si>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</si>
  <si>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</si>
  <si>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</si>
  <si>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</si>
  <si>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</si>
  <si>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</si>
  <si>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</si>
  <si>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</si>
  <si>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</si>
  <si>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</si>
  <si>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</si>
  <si>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</si>
  <si>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</si>
  <si>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</si>
  <si>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</si>
  <si>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</si>
  <si>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</si>
  <si>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</si>
  <si>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</si>
  <si>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</si>
  <si>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</si>
  <si>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</si>
  <si>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</si>
  <si>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</si>
  <si>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</si>
  <si>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</si>
  <si>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</si>
  <si>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</si>
  <si>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</si>
  <si>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</si>
  <si>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</si>
  <si>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</si>
  <si>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</si>
  <si>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</si>
  <si>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</si>
  <si>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</si>
  <si>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</si>
  <si>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</si>
  <si>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</si>
  <si>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</si>
  <si>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</si>
  <si>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</si>
  <si>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</si>
  <si>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</si>
  <si>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</si>
  <si>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</si>
  <si>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</si>
  <si>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</si>
  <si>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</si>
  <si>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</si>
  <si>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</si>
  <si>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</si>
  <si>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</si>
  <si>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</si>
  <si>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</si>
  <si>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</si>
  <si>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</si>
  <si>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</si>
  <si>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</si>
  <si>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</si>
  <si>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</si>
  <si>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</si>
  <si>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</si>
  <si>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</si>
  <si>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</si>
  <si>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</si>
  <si>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</si>
  <si>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</si>
  <si>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</si>
  <si>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</si>
  <si>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</si>
  <si>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</si>
  <si>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</si>
  <si>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</si>
  <si>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</si>
  <si>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</si>
  <si>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</si>
  <si>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</si>
  <si>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</si>
  <si>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</si>
  <si>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</si>
  <si>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</si>
  <si>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</si>
  <si>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</si>
  <si>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</si>
  <si>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</si>
  <si>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</si>
  <si>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</si>
  <si>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</si>
  <si>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</si>
  <si>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</si>
  <si>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</si>
  <si>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</si>
  <si>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</si>
  <si>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</si>
  <si>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</si>
  <si>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</si>
  <si>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</si>
  <si>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</si>
  <si>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</si>
  <si>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</si>
  <si>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</si>
  <si>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</si>
  <si>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</si>
  <si>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</si>
  <si>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</si>
  <si>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</si>
  <si>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</si>
  <si>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</si>
  <si>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</si>
  <si>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</si>
  <si>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</si>
  <si>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</si>
  <si>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</si>
  <si>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</si>
  <si>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</si>
  <si>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</si>
  <si>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</si>
  <si>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</si>
  <si>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</si>
  <si>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</si>
  <si>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</si>
  <si>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</si>
  <si>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</si>
  <si>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</si>
  <si>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</si>
  <si>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</si>
  <si>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</si>
  <si>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</si>
  <si>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</si>
  <si>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</si>
  <si>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</si>
  <si>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</si>
  <si>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</si>
  <si>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</si>
  <si>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</si>
  <si>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</si>
  <si>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</si>
  <si>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</si>
  <si>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</si>
  <si>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</si>
  <si>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</si>
  <si>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</si>
  <si>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</si>
  <si>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</si>
  <si>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</si>
  <si>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</si>
  <si>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</si>
  <si>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</si>
  <si>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</si>
  <si>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</si>
  <si>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</si>
  <si>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</si>
  <si>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</si>
  <si>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</si>
  <si>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</si>
  <si>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</si>
  <si>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</si>
  <si>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</si>
  <si>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</si>
  <si>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</si>
  <si>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</si>
  <si>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</si>
  <si>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</si>
  <si>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</si>
  <si>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</si>
  <si>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</si>
  <si>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</si>
  <si>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</si>
  <si>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</si>
  <si>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</si>
  <si>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</si>
  <si>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</si>
  <si>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</si>
  <si>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</si>
  <si>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</si>
  <si>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</si>
  <si>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</si>
  <si>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</si>
  <si>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</si>
  <si>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</si>
  <si>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</si>
  <si>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</si>
  <si>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</si>
  <si>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</si>
  <si>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</si>
  <si>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</si>
  <si>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</si>
  <si>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</si>
  <si>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</si>
  <si>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</si>
  <si>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</si>
  <si>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</si>
  <si>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</si>
  <si>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</si>
  <si>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</si>
  <si>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</si>
  <si>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</si>
  <si>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</si>
  <si>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</si>
  <si>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</si>
  <si>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</si>
  <si>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</si>
  <si>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</si>
  <si>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</si>
  <si>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</si>
  <si>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</si>
  <si>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</si>
  <si>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</si>
  <si>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</si>
  <si>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</si>
  <si>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</si>
  <si>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</si>
  <si>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</si>
  <si>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</si>
  <si>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</si>
  <si>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</si>
  <si>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</si>
  <si>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</si>
  <si>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</si>
  <si>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</si>
  <si>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</si>
  <si>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</si>
  <si>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</si>
  <si>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</si>
  <si>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</si>
  <si>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</si>
  <si>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</si>
  <si>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</si>
  <si>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</si>
  <si>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</si>
  <si>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</si>
  <si>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</si>
  <si>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</si>
  <si>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</si>
  <si>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</si>
  <si>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</si>
  <si>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</si>
  <si>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</si>
  <si>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</si>
  <si>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</si>
  <si>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</si>
  <si>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</si>
  <si>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</si>
  <si>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</si>
  <si>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</si>
  <si>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</si>
  <si>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</si>
  <si>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</si>
  <si>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</si>
  <si>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</si>
  <si>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</si>
  <si>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</si>
  <si>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</si>
  <si>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</si>
  <si>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</si>
  <si>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</si>
  <si>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</si>
  <si>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</si>
  <si>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</si>
  <si>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</si>
  <si>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</si>
  <si>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</si>
  <si>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</si>
  <si>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</si>
  <si>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</si>
  <si>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</si>
  <si>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</si>
  <si>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</si>
  <si>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</si>
  <si>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</si>
  <si>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</si>
  <si>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</si>
  <si>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</si>
  <si>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</si>
  <si>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</si>
  <si>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</si>
  <si>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</si>
  <si>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</si>
  <si>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</si>
  <si>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</si>
  <si>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</si>
  <si>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</si>
  <si>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</si>
  <si>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</si>
  <si>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</si>
  <si>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</si>
  <si>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</si>
  <si>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</si>
  <si>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</si>
  <si>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</si>
  <si>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</si>
  <si>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</si>
  <si>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</si>
  <si>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</si>
  <si>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</si>
  <si>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</si>
  <si>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</si>
  <si>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</si>
  <si>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</si>
  <si>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</si>
  <si>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</si>
  <si>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</si>
  <si>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</si>
  <si>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</si>
  <si>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</si>
  <si>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</si>
  <si>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</si>
  <si>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</si>
  <si>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</si>
  <si>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</si>
  <si>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</si>
  <si>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</si>
  <si>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</si>
  <si>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</si>
  <si>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</si>
  <si>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</si>
  <si>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</si>
  <si>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</si>
  <si>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</si>
  <si>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</si>
  <si>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</si>
  <si>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</si>
  <si>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</si>
  <si>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</si>
  <si>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</si>
  <si>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</si>
  <si>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</si>
  <si>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</si>
  <si>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</si>
  <si>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</si>
  <si>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</si>
  <si>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</si>
  <si>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</si>
  <si>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</si>
  <si>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</si>
  <si>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</si>
  <si>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</si>
  <si>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</si>
  <si>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</si>
  <si>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</si>
  <si>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</si>
  <si>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</si>
  <si>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</si>
  <si>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</si>
  <si>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</si>
  <si>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</si>
  <si>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</si>
  <si>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</si>
  <si>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</si>
  <si>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</si>
  <si>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</si>
  <si>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</si>
  <si>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</si>
  <si>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</si>
  <si>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</si>
  <si>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</si>
  <si>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</si>
  <si>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</si>
  <si>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</si>
  <si>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</si>
  <si>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</si>
  <si>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</si>
  <si>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</si>
  <si>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</si>
  <si>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</si>
  <si>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</si>
  <si>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</si>
  <si>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</si>
  <si>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</si>
  <si>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</si>
  <si>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</si>
  <si>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</si>
  <si>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</si>
  <si>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</si>
  <si>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</si>
  <si>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</si>
  <si>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</si>
  <si>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</si>
  <si>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</si>
  <si>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</si>
  <si>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</si>
  <si>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</si>
  <si>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</si>
  <si>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</si>
  <si>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</si>
  <si>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</si>
  <si>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</si>
  <si>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</si>
  <si>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</si>
  <si>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</si>
  <si>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</si>
  <si>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</si>
  <si>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</si>
  <si>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</si>
  <si>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</si>
  <si>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</si>
  <si>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</si>
  <si>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</si>
  <si>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</si>
  <si>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</si>
  <si>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</si>
  <si>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</si>
  <si>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</si>
  <si>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</si>
  <si>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</si>
  <si>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</si>
  <si>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</si>
  <si>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</si>
  <si>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</si>
  <si>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</si>
  <si>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</si>
  <si>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</si>
  <si>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</si>
  <si>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</si>
  <si>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</si>
  <si>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</si>
  <si>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</si>
  <si>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</si>
  <si>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</si>
  <si>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</si>
  <si>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</si>
  <si>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</si>
  <si>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</si>
  <si>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</si>
  <si>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</si>
  <si>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</si>
  <si>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</si>
  <si>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</si>
  <si>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</si>
  <si>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</si>
  <si>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</si>
  <si>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</si>
  <si>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</si>
  <si>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</si>
  <si>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</si>
  <si>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</si>
  <si>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</si>
  <si>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</si>
  <si>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</si>
  <si>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</si>
  <si>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</si>
  <si>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</si>
  <si>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</si>
  <si>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</si>
  <si>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</si>
  <si>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</si>
  <si>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</si>
  <si>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</si>
  <si>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</si>
  <si>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</si>
  <si>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</si>
  <si>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</si>
  <si>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</si>
  <si>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</si>
  <si>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</si>
  <si>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</si>
  <si>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</si>
  <si>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</si>
  <si>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</si>
  <si>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</si>
  <si>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</si>
  <si>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</si>
  <si>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</si>
  <si>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</si>
  <si>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</si>
  <si>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</si>
  <si>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</si>
  <si>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</si>
  <si>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</si>
  <si>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</si>
  <si>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</si>
  <si>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</si>
  <si>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</si>
  <si>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</si>
  <si>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</si>
  <si>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</si>
  <si>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</si>
  <si>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</si>
  <si>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</si>
  <si>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</si>
  <si>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</si>
  <si>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</si>
  <si>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</si>
  <si>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</si>
  <si>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</si>
  <si>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</si>
  <si>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</si>
  <si>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</si>
  <si>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</si>
  <si>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</si>
  <si>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</si>
  <si>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</si>
  <si>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</si>
  <si>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</si>
  <si>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</si>
  <si>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</si>
  <si>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</si>
  <si>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</si>
  <si>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</si>
  <si>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</si>
  <si>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</si>
  <si>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</si>
  <si>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</si>
  <si>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</si>
  <si>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</si>
  <si>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</si>
  <si>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</si>
  <si>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</si>
  <si>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</si>
  <si>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</si>
  <si>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</si>
  <si>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</si>
  <si>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</si>
  <si>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</si>
  <si>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</si>
  <si>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</si>
  <si>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</si>
  <si>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</si>
  <si>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</si>
  <si>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</si>
  <si>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</si>
  <si>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</si>
  <si>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</si>
  <si>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</si>
  <si>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</si>
  <si>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</si>
  <si>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</si>
  <si>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</si>
  <si>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</si>
  <si>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</si>
  <si>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</si>
  <si>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</si>
  <si>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</si>
  <si>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</si>
  <si>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</si>
  <si>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</si>
  <si>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</si>
  <si>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</si>
  <si>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</si>
  <si>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</si>
  <si>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</si>
  <si>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</si>
  <si>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</si>
  <si>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</si>
  <si>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</si>
  <si>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</si>
  <si>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</si>
  <si>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</si>
  <si>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</si>
  <si>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</si>
  <si>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</si>
  <si>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</si>
  <si>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</si>
  <si>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</si>
  <si>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</si>
  <si>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</si>
  <si>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</si>
  <si>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</si>
  <si>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</si>
  <si>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</si>
  <si>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</si>
  <si>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</si>
  <si>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</si>
  <si>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</si>
  <si>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</si>
  <si>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</si>
  <si>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</si>
  <si>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</si>
  <si>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</si>
  <si>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</si>
  <si>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</si>
  <si>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</si>
  <si>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</si>
  <si>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</si>
  <si>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</si>
  <si>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</si>
  <si>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</si>
  <si>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</si>
  <si>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</si>
  <si>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</si>
  <si>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</si>
  <si>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</si>
  <si>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</si>
  <si>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</si>
  <si>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</si>
  <si>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</si>
  <si>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</si>
  <si>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</si>
  <si>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</si>
  <si>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</si>
  <si>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</si>
  <si>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</si>
  <si>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</si>
  <si>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</si>
  <si>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</si>
  <si>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</si>
  <si>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</si>
  <si>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</si>
  <si>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</si>
  <si>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</si>
  <si>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</si>
  <si>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</si>
  <si>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</si>
  <si>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</si>
  <si>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</si>
  <si>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</si>
  <si>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</si>
  <si>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</si>
  <si>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</si>
  <si>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</si>
  <si>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</si>
  <si>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</si>
  <si>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</si>
  <si>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</si>
  <si>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</si>
  <si>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</si>
  <si>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</si>
  <si>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</si>
  <si>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</si>
  <si>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</si>
  <si>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</si>
  <si>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</si>
  <si>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</si>
  <si>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</si>
  <si>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</si>
  <si>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</si>
  <si>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</si>
  <si>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</si>
  <si>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</si>
  <si>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</si>
  <si>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</si>
  <si>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</si>
  <si>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</si>
  <si>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</si>
  <si>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</si>
  <si>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</si>
  <si>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</si>
  <si>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</si>
  <si>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</si>
  <si>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</si>
  <si>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</si>
  <si>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</si>
  <si>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</si>
  <si>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</si>
  <si>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</si>
  <si>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</si>
  <si>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</si>
  <si>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</si>
  <si>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</si>
  <si>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</si>
  <si>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</si>
  <si>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</si>
  <si>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</si>
  <si>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</si>
  <si>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</si>
  <si>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</si>
  <si>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</si>
  <si>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</si>
  <si>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</si>
  <si>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</si>
  <si>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</si>
  <si>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</si>
  <si>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</si>
  <si>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</si>
  <si>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</si>
  <si>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</si>
  <si>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</si>
  <si>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</si>
  <si>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</si>
  <si>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</si>
  <si>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</si>
  <si>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</si>
  <si>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</si>
  <si>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</si>
  <si>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</si>
  <si>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</si>
  <si>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</si>
  <si>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</si>
  <si>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</si>
  <si>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</si>
  <si>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</si>
  <si>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</si>
  <si>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</si>
  <si>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</si>
  <si>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</si>
  <si>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</si>
  <si>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</si>
  <si>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</si>
  <si>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</si>
  <si>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</si>
  <si>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</si>
  <si>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</si>
  <si>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</si>
  <si>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</si>
  <si>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</si>
  <si>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</si>
  <si>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</si>
  <si>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</si>
  <si>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</si>
  <si>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</si>
  <si>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</si>
  <si>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</si>
  <si>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</si>
  <si>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</si>
  <si>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</si>
  <si>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</si>
  <si>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</si>
  <si>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</si>
  <si>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</si>
  <si>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</si>
  <si>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</si>
  <si>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</si>
  <si>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</si>
  <si>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</si>
  <si>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</si>
  <si>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</si>
  <si>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</si>
  <si>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</si>
  <si>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</si>
  <si>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</si>
  <si>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</si>
  <si>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</si>
  <si>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</si>
  <si>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</si>
  <si>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</si>
  <si>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</si>
  <si>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</si>
  <si>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</si>
  <si>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</si>
  <si>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</si>
  <si>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</si>
  <si>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</si>
  <si>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</si>
  <si>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</si>
  <si>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</si>
  <si>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</si>
  <si>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</si>
  <si>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</si>
  <si>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</si>
  <si>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</si>
  <si>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</si>
  <si>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</si>
  <si>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</si>
  <si>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</si>
  <si>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</si>
  <si>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</si>
  <si>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</si>
  <si>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</si>
  <si>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</si>
  <si>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</si>
  <si>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</si>
  <si>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</si>
  <si>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</si>
  <si>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</si>
  <si>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</si>
  <si>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</si>
  <si>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</si>
  <si>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</si>
  <si>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</si>
  <si>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</si>
  <si>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</si>
  <si>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</si>
  <si>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</si>
  <si>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</si>
  <si>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</si>
  <si>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</si>
  <si>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</si>
  <si>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</si>
  <si>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</si>
  <si>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</si>
  <si>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</si>
  <si>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</si>
  <si>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</si>
  <si>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</si>
  <si>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</si>
  <si>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</si>
  <si>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</si>
  <si>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</si>
  <si>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</si>
  <si>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</si>
  <si>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</si>
  <si>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</si>
  <si>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</si>
  <si>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</si>
  <si>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</si>
  <si>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</si>
  <si>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</si>
  <si>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</si>
  <si>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</si>
  <si>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</si>
  <si>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</si>
  <si>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</si>
  <si>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</si>
  <si>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</si>
  <si>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</si>
  <si>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</si>
  <si>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</si>
  <si>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</si>
  <si>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</si>
  <si>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</si>
  <si>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</si>
  <si>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</si>
  <si>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</si>
  <si>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</si>
  <si>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</si>
  <si>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</si>
  <si>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</si>
  <si>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</si>
  <si>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</si>
  <si>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</si>
  <si>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</si>
  <si>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</si>
  <si>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</si>
  <si>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</si>
  <si>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</si>
  <si>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</si>
  <si>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</si>
  <si>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</si>
  <si>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</si>
  <si>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</si>
  <si>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</si>
  <si>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</si>
  <si>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</si>
  <si>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</si>
  <si>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</si>
  <si>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</si>
  <si>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</si>
  <si>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</si>
  <si>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</si>
  <si>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</si>
  <si>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</si>
  <si>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</si>
  <si>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</si>
  <si>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</si>
  <si>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</si>
  <si>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</si>
  <si>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</si>
  <si>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</si>
  <si>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</si>
  <si>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</si>
  <si>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</si>
  <si>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</si>
  <si>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</si>
  <si>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</si>
  <si>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</si>
  <si>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</si>
  <si>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</si>
  <si>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</si>
  <si>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</si>
  <si>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</si>
  <si>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</si>
  <si>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</si>
  <si>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</si>
  <si>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</si>
  <si>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</si>
  <si>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</si>
  <si>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</si>
  <si>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</si>
  <si>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</si>
  <si>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</si>
  <si>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</si>
  <si>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</si>
  <si>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</si>
  <si>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</si>
  <si>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</si>
  <si>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</si>
  <si>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</si>
  <si>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</si>
  <si>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</si>
  <si>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</si>
  <si>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</si>
  <si>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</si>
  <si>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</si>
  <si>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</si>
  <si>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</si>
  <si>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</si>
  <si>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</si>
  <si>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</si>
  <si>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</si>
  <si>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</si>
  <si>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</si>
  <si>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</si>
  <si>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</si>
  <si>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</si>
  <si>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</si>
  <si>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</si>
  <si>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</si>
  <si>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</si>
  <si>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</si>
  <si>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</si>
  <si>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</si>
  <si>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</si>
  <si>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</si>
  <si>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</si>
  <si>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</si>
  <si>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</si>
  <si>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</si>
  <si>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</si>
  <si>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</si>
  <si>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</si>
  <si>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</si>
  <si>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</si>
  <si>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</si>
  <si>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</si>
  <si>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</si>
  <si>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</si>
  <si>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</si>
  <si>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</si>
  <si>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</si>
  <si>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</si>
  <si>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</si>
  <si>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</si>
  <si>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</si>
  <si>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</si>
  <si>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</si>
  <si>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</si>
  <si>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</si>
  <si>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</si>
  <si>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</si>
  <si>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</si>
  <si>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</si>
  <si>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</si>
  <si>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</si>
  <si>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</si>
  <si>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</si>
  <si>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</si>
  <si>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</si>
  <si>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</si>
  <si>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</si>
  <si>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</si>
  <si>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</si>
  <si>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</si>
  <si>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</si>
  <si>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</si>
  <si>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</si>
  <si>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</si>
  <si>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</si>
  <si>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</si>
  <si>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</si>
  <si>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</si>
  <si>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</si>
  <si>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</si>
  <si>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</si>
  <si>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</si>
  <si>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</si>
  <si>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</si>
  <si>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</si>
  <si>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</si>
  <si>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</si>
  <si>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</si>
  <si>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</si>
  <si>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</si>
  <si>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</si>
  <si>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</si>
  <si>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</si>
  <si>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</si>
  <si>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</si>
  <si>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</si>
  <si>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</si>
  <si>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</si>
  <si>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</si>
  <si>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</si>
  <si>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</si>
  <si>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</si>
  <si>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</si>
  <si>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</si>
  <si>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</si>
  <si>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</si>
  <si>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</si>
  <si>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</si>
  <si>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</si>
  <si>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</si>
  <si>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</si>
  <si>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</si>
  <si>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</si>
  <si>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</si>
  <si>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</si>
  <si>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</si>
  <si>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</si>
  <si>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</si>
  <si>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</si>
  <si>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</si>
  <si>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</si>
  <si>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</si>
  <si>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</si>
  <si>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</si>
  <si>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</si>
  <si>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</si>
  <si>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</si>
  <si>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</si>
  <si>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</si>
  <si>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</si>
  <si>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</si>
  <si>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</si>
  <si>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</si>
  <si>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</si>
  <si>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</si>
  <si>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</si>
  <si>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</si>
  <si>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</si>
  <si>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</si>
  <si>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</si>
  <si>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</si>
  <si>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</si>
  <si>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</si>
  <si>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</si>
  <si>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</si>
  <si>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</si>
  <si>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</si>
  <si>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</si>
  <si>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</si>
  <si>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</si>
  <si>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</si>
  <si>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</si>
  <si>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</si>
  <si>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</si>
  <si>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</si>
  <si>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</si>
  <si>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</si>
  <si>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</si>
  <si>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</si>
  <si>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</si>
  <si>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</si>
  <si>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</si>
  <si>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</si>
  <si>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</si>
  <si>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</si>
  <si>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</si>
  <si>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</si>
  <si>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</si>
  <si>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</si>
  <si>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</si>
  <si>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</si>
  <si>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</si>
  <si>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</si>
  <si>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</si>
  <si>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</si>
  <si>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</si>
  <si>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</si>
  <si>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</si>
  <si>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</si>
  <si>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</si>
  <si>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</si>
  <si>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</si>
  <si>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</si>
  <si>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</si>
  <si>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</si>
  <si>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</si>
  <si>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</si>
  <si>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</si>
  <si>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</si>
  <si>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</si>
  <si>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</si>
  <si>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</si>
  <si>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</si>
  <si>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</si>
  <si>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</si>
  <si>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</si>
  <si>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</si>
  <si>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</si>
  <si>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</si>
  <si>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</si>
  <si>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</si>
  <si>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</si>
  <si>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</si>
  <si>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</si>
  <si>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</si>
  <si>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</si>
  <si>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</si>
  <si>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</si>
  <si>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</si>
  <si>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</si>
  <si>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</si>
  <si>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</si>
  <si>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</si>
  <si>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</si>
  <si>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</si>
  <si>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</si>
  <si>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</si>
  <si>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</si>
  <si>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</si>
  <si>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</si>
  <si>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</si>
  <si>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</si>
  <si>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</si>
  <si>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</si>
  <si>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</si>
  <si>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</si>
  <si>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</si>
  <si>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</si>
  <si>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</si>
  <si>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</si>
  <si>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</si>
  <si>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</si>
  <si>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</si>
  <si>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</si>
  <si>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</si>
  <si>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</si>
  <si>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</si>
  <si>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</si>
  <si>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</si>
  <si>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</si>
  <si>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</si>
  <si>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</si>
  <si>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</si>
  <si>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</si>
  <si>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</si>
  <si>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</si>
  <si>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</si>
  <si>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</si>
  <si>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</si>
  <si>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</si>
  <si>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</si>
  <si>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</si>
  <si>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</si>
  <si>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</si>
  <si>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</si>
  <si>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</si>
  <si>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</si>
  <si>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</si>
  <si>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</si>
  <si>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</si>
  <si>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</si>
  <si>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</si>
  <si>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</si>
  <si>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</si>
  <si>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</si>
  <si>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</si>
  <si>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</si>
  <si>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</si>
  <si>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</si>
  <si>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</si>
  <si>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</si>
  <si>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</si>
  <si>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</si>
  <si>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</si>
  <si>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</si>
  <si>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</si>
  <si>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</si>
  <si>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</si>
  <si>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</si>
  <si>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</si>
  <si>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</si>
  <si>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</si>
  <si>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</si>
  <si>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</si>
  <si>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</si>
  <si>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</si>
  <si>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</si>
  <si>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</si>
  <si>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</si>
  <si>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</si>
  <si>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</si>
  <si>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</si>
  <si>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</si>
  <si>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</si>
  <si>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</si>
  <si>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</si>
  <si>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</si>
  <si>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</si>
  <si>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</si>
  <si>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</si>
  <si>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</si>
  <si>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</si>
  <si>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</si>
  <si>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</si>
  <si>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</si>
  <si>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</si>
  <si>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</si>
  <si>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</si>
  <si>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</si>
  <si>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</si>
  <si>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</si>
  <si>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</si>
  <si>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</si>
  <si>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</si>
  <si>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</si>
  <si>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</si>
  <si>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</si>
  <si>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</si>
  <si>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</si>
  <si>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</si>
  <si>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</si>
  <si>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</si>
  <si>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</si>
  <si>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</si>
  <si>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</si>
  <si>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</si>
  <si>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</si>
  <si>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</si>
  <si>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</si>
  <si>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</si>
  <si>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</si>
  <si>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</si>
  <si>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</si>
  <si>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</si>
  <si>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</si>
  <si>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</si>
  <si>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</si>
  <si>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</si>
  <si>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</si>
  <si>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</si>
  <si>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</si>
  <si>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</si>
  <si>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</si>
  <si>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</si>
  <si>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</si>
  <si>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</si>
  <si>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</si>
  <si>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</si>
  <si>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</si>
  <si>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</si>
  <si>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</si>
  <si>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</si>
  <si>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</si>
  <si>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</si>
  <si>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</si>
  <si>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</si>
  <si>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</si>
  <si>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</si>
  <si>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</si>
  <si>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</si>
  <si>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</si>
  <si>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</si>
  <si>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</si>
  <si>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</si>
  <si>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</si>
  <si>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</si>
  <si>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</si>
  <si>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</si>
  <si>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</si>
  <si>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</si>
  <si>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</si>
  <si>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</si>
  <si>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</si>
  <si>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</si>
  <si>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</si>
  <si>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</si>
  <si>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</si>
  <si>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</si>
  <si>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</si>
  <si>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</si>
  <si>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</si>
  <si>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</si>
  <si>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</si>
  <si>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</si>
  <si>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</si>
  <si>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</si>
  <si>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</si>
  <si>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</si>
  <si>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</si>
  <si>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</si>
  <si>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</si>
  <si>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</si>
  <si>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</si>
  <si>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</si>
  <si>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</si>
  <si>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</si>
  <si>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</si>
  <si>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</si>
  <si>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</si>
  <si>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</si>
  <si>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</si>
  <si>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</si>
  <si>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</si>
  <si>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</si>
  <si>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</si>
  <si>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</si>
  <si>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</si>
  <si>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</si>
  <si>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</si>
  <si>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</si>
  <si>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</si>
  <si>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</si>
  <si>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</si>
  <si>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</si>
  <si>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</si>
  <si>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</si>
  <si>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</si>
  <si>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</si>
  <si>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</si>
  <si>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</si>
  <si>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</si>
  <si>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</si>
  <si>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</si>
  <si>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</si>
  <si>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</si>
  <si>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</si>
  <si>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</si>
  <si>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</si>
  <si>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</si>
  <si>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</si>
  <si>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</si>
  <si>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</si>
  <si>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</si>
  <si>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</si>
  <si>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</si>
  <si>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</si>
  <si>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</si>
  <si>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</si>
  <si>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</si>
  <si>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</si>
  <si>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</si>
  <si>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</si>
  <si>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</si>
  <si>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</si>
  <si>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</si>
  <si>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</si>
  <si>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</si>
  <si>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</si>
  <si>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</si>
  <si>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</si>
  <si>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</si>
  <si>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</si>
  <si>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</si>
  <si>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</si>
  <si>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</si>
  <si>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</si>
  <si>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</si>
  <si>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</si>
  <si>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</si>
  <si>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</si>
  <si>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</si>
  <si>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</si>
  <si>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</si>
  <si>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</si>
  <si>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</si>
  <si>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</si>
  <si>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</si>
  <si>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</si>
  <si>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</si>
  <si>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</si>
  <si>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</si>
  <si>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</si>
  <si>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</si>
  <si>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</si>
  <si>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</si>
  <si>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</si>
  <si>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</si>
  <si>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</si>
  <si>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</si>
  <si>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</si>
  <si>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</si>
  <si>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</si>
  <si>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</si>
  <si>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</si>
  <si>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</si>
  <si>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</si>
  <si>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</si>
  <si>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</si>
  <si>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</si>
  <si>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</si>
  <si>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</si>
  <si>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</si>
  <si>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</si>
  <si>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</si>
  <si>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</si>
  <si>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</si>
  <si>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</si>
  <si>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</si>
  <si>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</si>
  <si>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</si>
  <si>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</si>
  <si>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</si>
  <si>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</si>
  <si>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</si>
  <si>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</si>
  <si>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</si>
  <si>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</si>
  <si>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</si>
  <si>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</si>
  <si>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</si>
  <si>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</si>
  <si>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</si>
  <si>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</si>
  <si>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</si>
  <si>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</si>
  <si>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</si>
  <si>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</si>
  <si>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</si>
  <si>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</si>
  <si>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</si>
  <si>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</si>
  <si>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</si>
  <si>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</si>
  <si>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</si>
  <si>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</si>
  <si>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</si>
  <si>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</si>
  <si>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</si>
  <si>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</si>
  <si>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</si>
  <si>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</si>
  <si>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</si>
  <si>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</si>
  <si>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</si>
  <si>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</si>
  <si>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</si>
  <si>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</si>
  <si>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</si>
  <si>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</si>
  <si>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</si>
  <si>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</si>
  <si>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</si>
  <si>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</si>
  <si>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</si>
  <si>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</si>
  <si>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</si>
  <si>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</si>
  <si>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</si>
  <si>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</si>
  <si>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</si>
  <si>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</si>
  <si>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</si>
  <si>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</si>
  <si>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</si>
  <si>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</si>
  <si>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</si>
  <si>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</si>
  <si>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</si>
  <si>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</si>
  <si>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</si>
  <si>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</si>
  <si>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</si>
  <si>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</si>
  <si>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</si>
  <si>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</si>
  <si>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</si>
  <si>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</si>
  <si>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</si>
  <si>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</si>
  <si>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</si>
  <si>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</si>
  <si>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</si>
  <si>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</si>
  <si>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</si>
  <si>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</si>
  <si>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</si>
  <si>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</si>
  <si>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</si>
  <si>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</si>
  <si>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</si>
  <si>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</si>
  <si>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</si>
  <si>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</si>
  <si>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</si>
  <si>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</si>
  <si>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</si>
  <si>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</si>
  <si>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</si>
  <si>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</si>
  <si>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</si>
  <si>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</si>
  <si>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</si>
  <si>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</si>
  <si>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</si>
  <si>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</si>
  <si>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</si>
  <si>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</si>
  <si>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</si>
  <si>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</si>
  <si>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</si>
  <si>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</si>
  <si>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</si>
  <si>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</si>
  <si>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</si>
  <si>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</si>
  <si>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</si>
  <si>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</si>
  <si>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</si>
  <si>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</si>
  <si>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</si>
  <si>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</si>
  <si>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</si>
  <si>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</si>
  <si>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</si>
  <si>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</si>
  <si>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</si>
  <si>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</si>
  <si>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</si>
  <si>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</si>
  <si>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</si>
  <si>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</si>
  <si>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</si>
  <si>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</si>
  <si>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</si>
  <si>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</si>
  <si>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</si>
  <si>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</si>
  <si>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</si>
  <si>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</si>
  <si>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</si>
  <si>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</si>
  <si>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</si>
  <si>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</si>
  <si>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</si>
  <si>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</si>
  <si>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</si>
  <si>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</si>
  <si>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</si>
  <si>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</si>
  <si>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</si>
  <si>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</si>
  <si>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</si>
  <si>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</si>
  <si>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</si>
  <si>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</si>
  <si>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</si>
  <si>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</si>
  <si>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</si>
  <si>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</si>
  <si>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</si>
  <si>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</si>
  <si>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</si>
  <si>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</si>
  <si>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</si>
  <si>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</si>
  <si>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</si>
  <si>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</si>
  <si>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</si>
  <si>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</si>
  <si>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</si>
  <si>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</si>
  <si>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</si>
  <si>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</si>
  <si>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</si>
  <si>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</si>
  <si>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</si>
  <si>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</si>
  <si>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</si>
  <si>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</si>
  <si>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</si>
  <si>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</si>
  <si>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</si>
  <si>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</si>
  <si>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</si>
  <si>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</si>
  <si>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</si>
  <si>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</si>
  <si>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</si>
  <si>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</si>
  <si>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</si>
  <si>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</si>
  <si>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</si>
  <si>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</si>
  <si>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</si>
  <si>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</si>
  <si>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</si>
  <si>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</si>
  <si>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</si>
  <si>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</si>
  <si>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</si>
  <si>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</si>
  <si>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</si>
  <si>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</si>
  <si>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</si>
  <si>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</si>
  <si>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</si>
  <si>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</si>
  <si>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</si>
  <si>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</si>
  <si>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</si>
  <si>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</si>
  <si>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</si>
  <si>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</si>
  <si>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</si>
  <si>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</si>
  <si>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</si>
  <si>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</si>
  <si>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</si>
  <si>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</si>
  <si>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</si>
  <si>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</si>
  <si>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</si>
  <si>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</si>
  <si>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</si>
  <si>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</si>
  <si>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</si>
  <si>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</si>
  <si>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</si>
  <si>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</si>
  <si>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</si>
  <si>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</si>
  <si>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</si>
  <si>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</si>
  <si>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</si>
  <si>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</si>
  <si>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</si>
  <si>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</si>
  <si>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</si>
  <si>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</si>
  <si>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</si>
  <si>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</si>
  <si>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</si>
  <si>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</si>
  <si>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</si>
  <si>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</si>
  <si>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</si>
  <si>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</si>
  <si>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</si>
  <si>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</si>
  <si>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</si>
  <si>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</si>
  <si>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</si>
  <si>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</si>
  <si>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</si>
  <si>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</si>
  <si>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</si>
  <si>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</si>
  <si>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</si>
  <si>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</si>
  <si>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</si>
  <si>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</si>
  <si>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</si>
  <si>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</si>
  <si>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</si>
  <si>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</si>
  <si>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</si>
  <si>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</si>
  <si>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</si>
  <si>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</si>
  <si>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</si>
  <si>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</si>
  <si>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</si>
  <si>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</si>
  <si>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</si>
  <si>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</si>
  <si>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</si>
  <si>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</si>
  <si>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</si>
  <si>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</si>
  <si>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</si>
  <si>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</si>
  <si>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</si>
  <si>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</si>
  <si>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</si>
  <si>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</si>
  <si>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</si>
  <si>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</si>
  <si>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</si>
  <si>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</si>
  <si>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</si>
  <si>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</si>
  <si>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</si>
  <si>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</si>
  <si>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</si>
  <si>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</si>
  <si>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</si>
  <si>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</si>
  <si>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</si>
  <si>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</si>
  <si>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</si>
  <si>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</si>
  <si>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</si>
  <si>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</si>
  <si>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</si>
  <si>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</si>
  <si>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</si>
  <si>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</si>
  <si>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</si>
  <si>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</si>
  <si>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</si>
  <si>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</si>
  <si>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</si>
  <si>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</si>
  <si>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</si>
  <si>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</si>
  <si>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</si>
  <si>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</si>
  <si>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</si>
  <si>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</si>
  <si>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</si>
  <si>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</si>
  <si>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</si>
  <si>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</si>
  <si>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</si>
  <si>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</si>
  <si>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</si>
  <si>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</si>
  <si>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</si>
  <si>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</si>
  <si>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</si>
  <si>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</si>
  <si>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</si>
  <si>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</si>
  <si>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</si>
  <si>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</si>
  <si>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</si>
  <si>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</si>
  <si>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</si>
  <si>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</si>
  <si>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</si>
  <si>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</si>
  <si>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</si>
  <si>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</si>
  <si>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</si>
  <si>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</si>
  <si>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</si>
  <si>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</si>
  <si>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</si>
  <si>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</si>
  <si>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</si>
  <si>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</si>
  <si>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</si>
  <si>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</si>
  <si>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</si>
  <si>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</si>
  <si>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</si>
  <si>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</si>
  <si>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</si>
  <si>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</si>
  <si>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</si>
  <si>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</si>
  <si>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</si>
  <si>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</si>
  <si>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</si>
  <si>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</si>
  <si>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</si>
  <si>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</si>
  <si>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</si>
  <si>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</si>
  <si>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</si>
  <si>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</si>
  <si>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</si>
  <si>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</si>
  <si>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</si>
  <si>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</si>
  <si>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</si>
  <si>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</si>
  <si>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</si>
  <si>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</si>
  <si>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</si>
  <si>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</si>
  <si>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</si>
  <si>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</si>
  <si>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</si>
  <si>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</si>
  <si>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</si>
  <si>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</si>
  <si>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</si>
  <si>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</si>
  <si>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</si>
  <si>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</si>
  <si>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</si>
  <si>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</si>
  <si>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</si>
  <si>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</si>
  <si>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</si>
  <si>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</si>
  <si>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</si>
  <si>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</si>
  <si>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</si>
  <si>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</si>
  <si>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</si>
  <si>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</si>
  <si>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</si>
  <si>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</si>
  <si>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</si>
  <si>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</si>
  <si>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</si>
  <si>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</si>
  <si>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</si>
  <si>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</si>
  <si>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</si>
  <si>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</si>
  <si>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</si>
  <si>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</si>
  <si>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</si>
  <si>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</si>
  <si>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</si>
  <si>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</si>
  <si>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</si>
  <si>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</si>
  <si>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</si>
  <si>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</si>
  <si>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</si>
  <si>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</si>
  <si>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</si>
  <si>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</si>
  <si>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</si>
  <si>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</si>
  <si>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</si>
  <si>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</si>
  <si>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</si>
  <si>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</si>
  <si>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</si>
  <si>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</si>
  <si>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</si>
  <si>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</si>
  <si>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</si>
  <si>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</si>
  <si>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</si>
  <si>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</si>
  <si>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</si>
  <si>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</si>
  <si>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</si>
  <si>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</si>
  <si>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</si>
  <si>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</si>
  <si>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</si>
  <si>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</si>
  <si>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</si>
  <si>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</si>
  <si>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</si>
  <si>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</si>
  <si>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</si>
  <si>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</si>
  <si>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</si>
  <si>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</si>
  <si>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</si>
  <si>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</si>
  <si>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</si>
  <si>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</si>
  <si>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</si>
  <si>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</si>
  <si>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</si>
  <si>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</si>
  <si>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</si>
  <si>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</si>
  <si>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</si>
  <si>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</si>
  <si>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</si>
  <si>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</si>
  <si>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</si>
  <si>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</si>
  <si>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</si>
  <si>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</si>
  <si>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</si>
  <si>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</si>
  <si>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</si>
  <si>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</si>
  <si>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</si>
  <si>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</si>
  <si>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</si>
  <si>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</si>
  <si>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</si>
  <si>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</si>
  <si>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</si>
  <si>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</si>
  <si>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</si>
  <si>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</si>
  <si>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</si>
  <si>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</si>
  <si>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</si>
  <si>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</si>
  <si>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</si>
  <si>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</si>
  <si>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</si>
  <si>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</si>
  <si>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</si>
  <si>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</si>
  <si>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</si>
  <si>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</si>
  <si>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</si>
  <si>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</si>
  <si>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</si>
  <si>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</si>
  <si>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</si>
  <si>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</si>
  <si>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</si>
  <si>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</si>
  <si>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</si>
  <si>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</si>
  <si>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</si>
  <si>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</si>
  <si>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</si>
  <si>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</si>
  <si>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</si>
  <si>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</si>
  <si>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</si>
  <si>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</si>
  <si>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</si>
  <si>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</si>
  <si>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</si>
  <si>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</si>
  <si>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</si>
  <si>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</si>
  <si>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</si>
  <si>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</si>
  <si>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</si>
  <si>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</si>
  <si>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</si>
  <si>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</si>
  <si>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</si>
  <si>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</si>
  <si>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</si>
  <si>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</si>
  <si>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</si>
  <si>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</si>
  <si>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</si>
  <si>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</si>
  <si>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</si>
  <si>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</si>
  <si>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</si>
  <si>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</si>
  <si>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</si>
  <si>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</si>
  <si>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</si>
  <si>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</si>
  <si>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</si>
  <si>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</si>
  <si>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</si>
  <si>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</si>
  <si>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</si>
  <si>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</si>
  <si>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</si>
  <si>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</si>
  <si>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</si>
  <si>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</si>
  <si>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</si>
  <si>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</si>
  <si>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</si>
  <si>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</si>
  <si>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</si>
  <si>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</si>
  <si>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</si>
  <si>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</si>
  <si>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</si>
  <si>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</si>
  <si>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</si>
  <si>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</si>
  <si>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</si>
  <si>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</si>
  <si>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</si>
  <si>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</si>
  <si>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</si>
  <si>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</si>
  <si>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</si>
  <si>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</si>
  <si>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</si>
  <si>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</si>
  <si>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</si>
  <si>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</si>
  <si>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</si>
  <si>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</si>
  <si>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</si>
  <si>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</si>
  <si>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</si>
  <si>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</si>
  <si>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</si>
  <si>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</si>
  <si>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</si>
  <si>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</si>
  <si>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</si>
  <si>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</si>
  <si>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</si>
  <si>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</si>
  <si>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</si>
  <si>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</si>
  <si>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</si>
  <si>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</si>
  <si>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</si>
  <si>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</si>
  <si>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</si>
  <si>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</si>
  <si>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</si>
  <si>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</si>
  <si>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</si>
  <si>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</si>
  <si>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</si>
  <si>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</si>
  <si>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</si>
  <si>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</si>
  <si>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</si>
  <si>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</si>
  <si>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</si>
  <si>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</si>
  <si>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</si>
  <si>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</si>
  <si>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</si>
  <si>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</si>
  <si>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</si>
  <si>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</si>
  <si>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</si>
  <si>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</si>
  <si>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</si>
  <si>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</si>
  <si>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</si>
  <si>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</si>
  <si>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</si>
  <si>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</si>
  <si>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</si>
  <si>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</si>
  <si>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</si>
  <si>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</si>
  <si>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</si>
  <si>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</si>
  <si>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</si>
  <si>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</si>
  <si>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</si>
  <si>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</si>
  <si>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</si>
  <si>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</si>
  <si>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</si>
  <si>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</si>
  <si>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</si>
  <si>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</si>
  <si>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</si>
  <si>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</si>
  <si>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</si>
  <si>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</si>
  <si>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</si>
  <si>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</si>
  <si>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</si>
  <si>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</si>
  <si>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</si>
  <si>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</si>
  <si>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</si>
  <si>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</si>
  <si>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</si>
  <si>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</si>
  <si>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</si>
  <si>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</si>
  <si>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</si>
  <si>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</si>
  <si>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</si>
  <si>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</si>
  <si>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</si>
  <si>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</si>
  <si>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</si>
  <si>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</si>
  <si>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</si>
  <si>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</si>
  <si>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</si>
  <si>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</si>
  <si>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</si>
  <si>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</si>
  <si>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</si>
  <si>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</si>
  <si>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</si>
  <si>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</si>
  <si>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</si>
  <si>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</si>
  <si>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</si>
  <si>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</si>
  <si>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</si>
  <si>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</si>
  <si>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</si>
  <si>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</si>
  <si>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</si>
  <si>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</si>
  <si>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</si>
  <si>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</si>
  <si>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</si>
  <si>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</si>
  <si>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</si>
  <si>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</si>
  <si>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</si>
  <si>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</si>
  <si>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</si>
  <si>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</si>
  <si>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</si>
  <si>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</si>
  <si>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</si>
  <si>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</si>
  <si>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</si>
  <si>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</si>
  <si>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</si>
  <si>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</si>
  <si>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</si>
  <si>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</si>
  <si>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</si>
  <si>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</si>
  <si>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</si>
  <si>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</si>
  <si>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</si>
  <si>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</si>
  <si>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</si>
  <si>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</si>
  <si>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</si>
  <si>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</si>
  <si>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</si>
  <si>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</si>
  <si>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</si>
  <si>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</si>
  <si>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</si>
  <si>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</si>
  <si>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</si>
  <si>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</si>
  <si>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</si>
  <si>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</si>
  <si>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</si>
  <si>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</si>
  <si>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</si>
  <si>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</si>
  <si>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</si>
  <si>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</si>
  <si>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</si>
  <si>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</si>
  <si>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</si>
  <si>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</si>
  <si>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</si>
  <si>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</si>
  <si>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</si>
  <si>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</si>
  <si>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</si>
  <si>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</si>
  <si>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</si>
  <si>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</si>
  <si>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</si>
  <si>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</si>
  <si>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</si>
  <si>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</si>
  <si>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</si>
  <si>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</si>
  <si>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</si>
  <si>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</si>
  <si>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</si>
  <si>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</si>
  <si>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</si>
  <si>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</si>
  <si>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</si>
  <si>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</si>
  <si>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</si>
  <si>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</si>
  <si>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</si>
  <si>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</si>
  <si>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</si>
  <si>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</si>
  <si>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</si>
  <si>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</si>
  <si>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</si>
  <si>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</si>
  <si>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</si>
  <si>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</si>
  <si>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</si>
  <si>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</si>
  <si>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</si>
  <si>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</si>
  <si>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</si>
  <si>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</si>
  <si>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</si>
  <si>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</si>
  <si>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</si>
  <si>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</si>
  <si>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</si>
  <si>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</si>
  <si>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</si>
  <si>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</si>
  <si>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</si>
  <si>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</si>
  <si>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</si>
  <si>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</si>
  <si>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</si>
  <si>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</si>
  <si>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</si>
  <si>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</si>
  <si>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</si>
  <si>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</si>
  <si>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</si>
  <si>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</si>
  <si>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</si>
  <si>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</si>
  <si>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</si>
  <si>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</si>
  <si>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</si>
  <si>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</si>
  <si>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</si>
  <si>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</si>
  <si>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</si>
  <si>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</si>
  <si>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</si>
  <si>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</si>
  <si>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</si>
  <si>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</si>
  <si>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</si>
  <si>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</si>
  <si>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</si>
  <si>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</si>
  <si>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</si>
  <si>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</si>
  <si>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</si>
  <si>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</si>
  <si>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</si>
  <si>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</si>
  <si>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</si>
  <si>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</si>
  <si>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</si>
  <si>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</si>
  <si>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</si>
  <si>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</si>
  <si>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</si>
  <si>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</si>
  <si>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</si>
  <si>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</si>
  <si>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</si>
  <si>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</si>
  <si>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</si>
  <si>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</si>
  <si>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</si>
  <si>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</si>
  <si>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</si>
  <si>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</si>
  <si>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</si>
  <si>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</si>
  <si>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</si>
  <si>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</si>
  <si>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</si>
  <si>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</si>
  <si>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</si>
  <si>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</si>
  <si>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</si>
  <si>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</si>
  <si>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</si>
  <si>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</si>
  <si>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</si>
  <si>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</si>
  <si>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</si>
  <si>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</si>
  <si>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</si>
  <si>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</si>
  <si>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</si>
  <si>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</si>
  <si>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</si>
  <si>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</si>
  <si>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</si>
  <si>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</si>
  <si>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</si>
  <si>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</si>
  <si>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</si>
  <si>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</si>
  <si>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</si>
  <si>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</si>
  <si>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</si>
  <si>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</si>
  <si>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</si>
  <si>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</si>
  <si>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</si>
  <si>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</si>
  <si>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</si>
  <si>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</si>
  <si>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</si>
  <si>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</si>
  <si>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</si>
  <si>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</si>
  <si>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</si>
  <si>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</si>
  <si>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</si>
  <si>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</si>
  <si>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</si>
  <si>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</si>
  <si>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</si>
  <si>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</si>
  <si>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</si>
  <si>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</si>
  <si>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</si>
  <si>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</si>
  <si>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</si>
  <si>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</si>
  <si>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</si>
  <si>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</si>
  <si>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</si>
  <si>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</si>
  <si>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</si>
  <si>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</si>
  <si>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</si>
  <si>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</si>
  <si>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</si>
  <si>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</si>
  <si>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</si>
  <si>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</si>
  <si>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</si>
  <si>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</si>
  <si>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</si>
  <si>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</si>
  <si>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</si>
  <si>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</si>
  <si>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</si>
  <si>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</si>
  <si>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</si>
  <si>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</si>
  <si>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</si>
  <si>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</si>
  <si>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</si>
  <si>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</si>
  <si>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</si>
  <si>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</si>
  <si>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</si>
  <si>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</si>
  <si>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</si>
  <si>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</si>
  <si>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</si>
  <si>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</si>
  <si>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</si>
  <si>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</si>
  <si>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</si>
  <si>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</si>
  <si>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</si>
  <si>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</si>
  <si>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</si>
  <si>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</si>
  <si>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</si>
  <si>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</si>
  <si>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</si>
  <si>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</si>
  <si>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</si>
  <si>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</si>
  <si>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</si>
  <si>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</si>
  <si>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</si>
  <si>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</si>
  <si>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</si>
  <si>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</si>
  <si>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</si>
  <si>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</si>
  <si>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</si>
  <si>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</si>
  <si>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</si>
  <si>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</si>
  <si>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</si>
  <si>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</si>
  <si>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</si>
  <si>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</si>
  <si>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</si>
  <si>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</si>
  <si>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</si>
  <si>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</si>
  <si>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</si>
  <si>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</si>
  <si>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</si>
  <si>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</si>
  <si>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</si>
  <si>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</si>
  <si>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</si>
  <si>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</si>
  <si>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</si>
  <si>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</si>
  <si>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</si>
  <si>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</si>
  <si>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</si>
  <si>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</si>
  <si>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</si>
  <si>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</si>
  <si>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</si>
  <si>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</si>
  <si>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</si>
  <si>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</si>
  <si>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</si>
  <si>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</si>
  <si>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</si>
  <si>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</si>
  <si>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</si>
  <si>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</si>
  <si>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</si>
  <si>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</si>
  <si>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</si>
  <si>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</si>
  <si>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</si>
  <si>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</si>
  <si>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</si>
  <si>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</si>
  <si>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</si>
  <si>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</si>
  <si>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</si>
  <si>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</si>
  <si>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</si>
  <si>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</si>
  <si>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</si>
  <si>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</si>
  <si>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</si>
  <si>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</si>
  <si>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</si>
  <si>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</si>
  <si>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</si>
  <si>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</si>
  <si>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</si>
  <si>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</si>
  <si>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</si>
  <si>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</si>
  <si>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</si>
  <si>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</si>
  <si>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</si>
  <si>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</si>
  <si>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</si>
  <si>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</si>
  <si>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</si>
  <si>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</si>
  <si>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</si>
  <si>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</si>
  <si>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</si>
  <si>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</si>
  <si>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</si>
  <si>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</si>
  <si>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</si>
  <si>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</si>
  <si>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</si>
  <si>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</si>
  <si>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</si>
  <si>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</si>
  <si>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</si>
  <si>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</si>
  <si>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</si>
  <si>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</si>
  <si>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</si>
  <si>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</si>
  <si>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</si>
  <si>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</si>
  <si>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</si>
  <si>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</si>
  <si>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</si>
  <si>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</si>
  <si>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</si>
  <si>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</si>
  <si>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</si>
  <si>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</si>
  <si>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</si>
  <si>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</si>
  <si>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</si>
  <si>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</si>
  <si>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</si>
  <si>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</si>
  <si>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</si>
  <si>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</si>
  <si>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</si>
  <si>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</si>
  <si>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</si>
  <si>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</si>
  <si>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</si>
  <si>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</si>
  <si>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</si>
  <si>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</si>
  <si>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</si>
  <si>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</si>
  <si>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</si>
  <si>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</si>
  <si>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</si>
  <si>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</si>
  <si>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</si>
  <si>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</si>
  <si>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</si>
  <si>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</si>
  <si>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</si>
  <si>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</si>
  <si>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</si>
  <si>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</si>
  <si>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</si>
  <si>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</si>
  <si>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</si>
  <si>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</si>
  <si>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</si>
  <si>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</si>
  <si>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</si>
  <si>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</si>
  <si>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</si>
  <si>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</si>
  <si>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</si>
  <si>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</si>
  <si>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</si>
  <si>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</si>
  <si>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</si>
  <si>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</si>
  <si>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</si>
  <si>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</si>
  <si>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</si>
  <si>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</si>
  <si>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</si>
  <si>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</si>
  <si>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</si>
  <si>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</si>
  <si>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</si>
  <si>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</si>
  <si>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</si>
  <si>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</si>
  <si>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</si>
  <si>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</si>
  <si>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</si>
  <si>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</si>
  <si>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</si>
  <si>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</si>
  <si>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</si>
  <si>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</si>
  <si>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</si>
  <si>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</si>
  <si>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</si>
  <si>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</si>
  <si>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</si>
  <si>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</si>
  <si>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</si>
  <si>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</si>
  <si>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</si>
  <si>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</si>
  <si>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</si>
  <si>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</si>
  <si>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</si>
  <si>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</si>
  <si>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</si>
  <si>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</si>
  <si>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</si>
  <si>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</si>
  <si>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</si>
  <si>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</si>
  <si>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</si>
  <si>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</si>
  <si>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</si>
  <si>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</si>
  <si>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</si>
  <si>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</si>
  <si>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</si>
  <si>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</si>
  <si>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</si>
  <si>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</si>
  <si>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</si>
  <si>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</si>
  <si>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</si>
  <si>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</si>
  <si>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</si>
  <si>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</si>
  <si>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</si>
  <si>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</si>
  <si>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</si>
  <si>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</si>
  <si>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</si>
  <si>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</si>
  <si>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</si>
  <si>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</si>
  <si>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</si>
  <si>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</si>
  <si>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</si>
  <si>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</si>
  <si>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</si>
  <si>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</si>
  <si>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</si>
  <si>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</si>
  <si>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</si>
  <si>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</si>
  <si>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</si>
  <si>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</si>
  <si>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</si>
  <si>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</si>
  <si>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</si>
  <si>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</si>
  <si>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</si>
  <si>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</si>
  <si>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</si>
  <si>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</si>
  <si>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</si>
  <si>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</si>
  <si>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</si>
  <si>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</si>
  <si>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</si>
  <si>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</si>
  <si>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</si>
  <si>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</si>
  <si>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</si>
  <si>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</si>
  <si>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</si>
  <si>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</si>
  <si>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</si>
  <si>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</si>
  <si>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</si>
  <si>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</si>
  <si>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</si>
  <si>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</si>
  <si>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</si>
  <si>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</si>
  <si>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</si>
  <si>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</si>
  <si>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</si>
  <si>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</si>
  <si>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</si>
  <si>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</si>
  <si>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</si>
  <si>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</si>
  <si>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</si>
  <si>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</si>
  <si>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</si>
  <si>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</si>
  <si>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</si>
  <si>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</si>
  <si>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</si>
  <si>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</si>
  <si>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</si>
  <si>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</si>
  <si>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</si>
  <si>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</si>
  <si>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</si>
  <si>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</si>
  <si>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</si>
  <si>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</si>
  <si>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</si>
  <si>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</si>
  <si>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</si>
  <si>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</si>
  <si>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</si>
  <si>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</si>
  <si>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</si>
  <si>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</si>
  <si>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</si>
  <si>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</si>
  <si>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</si>
  <si>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</si>
  <si>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</si>
  <si>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</si>
  <si>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</si>
  <si>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</si>
  <si>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</si>
  <si>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</si>
  <si>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</si>
  <si>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</si>
  <si>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</si>
  <si>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</si>
  <si>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</si>
  <si>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</si>
  <si>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</si>
  <si>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</si>
  <si>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</si>
  <si>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</si>
  <si>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</si>
  <si>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</si>
  <si>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</si>
  <si>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</si>
  <si>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</si>
  <si>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</si>
  <si>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</si>
  <si>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</si>
  <si>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</si>
  <si>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</si>
  <si>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</si>
  <si>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</si>
  <si>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</si>
  <si>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</si>
  <si>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</si>
  <si>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</si>
  <si>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</si>
  <si>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</si>
  <si>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</si>
  <si>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</si>
  <si>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</si>
  <si>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</si>
  <si>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</si>
  <si>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</si>
  <si>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</si>
  <si>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</si>
  <si>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</si>
  <si>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</si>
  <si>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</si>
  <si>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</si>
  <si>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</si>
  <si>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</si>
  <si>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</si>
  <si>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</si>
  <si>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</si>
  <si>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</si>
  <si>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</si>
  <si>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</si>
  <si>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</si>
  <si>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</si>
  <si>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</si>
  <si>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</si>
  <si>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</si>
  <si>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</si>
  <si>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</si>
  <si>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</si>
  <si>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</si>
  <si>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</si>
  <si>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</si>
  <si>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</si>
  <si>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</si>
  <si>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</si>
  <si>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</si>
  <si>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</si>
  <si>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</si>
  <si>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</si>
  <si>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</si>
  <si>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</si>
  <si>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</si>
  <si>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</si>
  <si>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</si>
  <si>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</si>
  <si>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</si>
  <si>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</si>
  <si>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</si>
  <si>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</si>
  <si>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</si>
  <si>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</si>
  <si>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</si>
  <si>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</si>
  <si>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</si>
  <si>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</si>
  <si>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</si>
  <si>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</si>
  <si>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</si>
  <si>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</si>
  <si>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</si>
  <si>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</si>
  <si>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</si>
  <si>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</si>
  <si>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</si>
  <si>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</si>
  <si>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</si>
  <si>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</si>
  <si>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</si>
  <si>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</si>
  <si>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</si>
  <si>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</si>
  <si>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</si>
  <si>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</si>
  <si>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</si>
  <si>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</si>
  <si>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</si>
  <si>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</si>
  <si>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</si>
  <si>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</si>
  <si>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</si>
  <si>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</si>
  <si>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</si>
  <si>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</si>
  <si>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</si>
  <si>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</si>
  <si>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</si>
  <si>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</si>
  <si>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</si>
  <si>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</si>
  <si>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</si>
  <si>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</si>
  <si>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</si>
  <si>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</si>
  <si>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</si>
  <si>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</si>
  <si>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</si>
  <si>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</si>
  <si>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</si>
  <si>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</si>
  <si>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</si>
  <si>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</si>
  <si>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</si>
  <si>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</si>
  <si>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</si>
  <si>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</si>
  <si>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</si>
  <si>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</si>
  <si>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</si>
  <si>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</si>
  <si>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</si>
  <si>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</si>
  <si>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</si>
  <si>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</si>
  <si>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</si>
  <si>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</si>
  <si>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</si>
  <si>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</si>
  <si>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</si>
  <si>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</si>
  <si>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</si>
  <si>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</si>
  <si>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</si>
  <si>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</si>
  <si>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</si>
  <si>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</si>
  <si>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</si>
  <si>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</si>
  <si>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</si>
  <si>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</si>
  <si>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</si>
  <si>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</si>
  <si>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</si>
  <si>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</si>
  <si>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</si>
  <si>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</si>
  <si>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</si>
  <si>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</si>
  <si>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</si>
  <si>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</si>
  <si>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</si>
  <si>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</si>
  <si>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</si>
  <si>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</si>
  <si>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</si>
  <si>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</si>
  <si>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</si>
  <si>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</si>
  <si>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</si>
  <si>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</si>
  <si>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</si>
  <si>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</si>
  <si>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</si>
  <si>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</si>
  <si>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</si>
  <si>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</si>
  <si>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</si>
  <si>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</si>
  <si>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</si>
  <si>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</si>
  <si>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</si>
  <si>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</si>
  <si>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</si>
  <si>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</si>
  <si>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</si>
  <si>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</si>
  <si>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</si>
  <si>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</si>
  <si>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</si>
  <si>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</si>
  <si>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</si>
  <si>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</si>
  <si>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</si>
  <si>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</si>
  <si>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</si>
  <si>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</si>
  <si>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</si>
  <si>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</si>
  <si>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</si>
  <si>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</si>
  <si>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</si>
  <si>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</si>
  <si>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</si>
  <si>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</si>
  <si>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</si>
  <si>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</si>
  <si>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</si>
  <si>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</si>
  <si>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</si>
  <si>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</si>
  <si>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</si>
  <si>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</si>
  <si>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</si>
  <si>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</si>
  <si>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</si>
  <si>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</si>
  <si>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</si>
  <si>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</si>
  <si>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</si>
  <si>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</si>
  <si>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</si>
  <si>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</si>
  <si>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</si>
  <si>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</si>
  <si>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</si>
  <si>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</si>
  <si>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</si>
  <si>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</si>
  <si>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</si>
  <si>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</si>
  <si>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</si>
  <si>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</si>
  <si>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</si>
  <si>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</si>
  <si>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</si>
  <si>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</si>
  <si>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</si>
  <si>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</si>
  <si>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</si>
  <si>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</si>
  <si>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</si>
  <si>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</si>
  <si>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</si>
  <si>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</si>
  <si>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</si>
  <si>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</si>
  <si>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</si>
  <si>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</si>
  <si>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</si>
  <si>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</si>
  <si>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</si>
  <si>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</si>
  <si>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</si>
  <si>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</si>
  <si>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</si>
  <si>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</si>
  <si>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</si>
  <si>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</si>
  <si>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</si>
  <si>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</si>
  <si>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</si>
  <si>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</si>
  <si>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</si>
  <si>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</si>
  <si>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</si>
  <si>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</si>
  <si>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</si>
  <si>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</si>
  <si>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</si>
  <si>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</si>
  <si>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</si>
  <si>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</si>
  <si>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</si>
  <si>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</si>
  <si>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</si>
  <si>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</si>
  <si>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</si>
  <si>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</si>
  <si>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</si>
  <si>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</si>
  <si>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</si>
  <si>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</si>
  <si>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</si>
  <si>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</si>
  <si>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</si>
  <si>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</si>
  <si>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</si>
  <si>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</si>
  <si>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</si>
  <si>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</si>
  <si>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</si>
  <si>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</si>
  <si>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</si>
  <si>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</si>
  <si>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</si>
  <si>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</si>
  <si>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</si>
  <si>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</si>
  <si>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</si>
  <si>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</si>
  <si>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</si>
  <si>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</si>
  <si>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</si>
  <si>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</si>
  <si>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</si>
  <si>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</si>
  <si>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</si>
  <si>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</si>
  <si>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</si>
  <si>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</si>
  <si>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</si>
  <si>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</si>
  <si>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</si>
  <si>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</si>
  <si>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</si>
  <si>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</si>
  <si>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</si>
  <si>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</si>
  <si>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</si>
  <si>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</si>
  <si>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</si>
  <si>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</si>
  <si>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</si>
  <si>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</si>
  <si>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</si>
  <si>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</si>
  <si>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</si>
  <si>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</si>
  <si>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</si>
  <si>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</si>
  <si>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</si>
  <si>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</si>
  <si>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</si>
  <si>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</si>
  <si>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</si>
  <si>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</si>
  <si>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</si>
  <si>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</si>
  <si>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</si>
  <si>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</si>
  <si>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</si>
  <si>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</si>
  <si>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</si>
  <si>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</si>
  <si>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</si>
  <si>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</si>
  <si>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</si>
  <si>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</si>
  <si>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</si>
  <si>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</si>
  <si>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</si>
  <si>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</si>
  <si>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</si>
  <si>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</si>
  <si>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</si>
  <si>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</si>
  <si>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</si>
  <si>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</si>
  <si>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</si>
  <si>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</si>
  <si>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</si>
  <si>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</si>
  <si>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</si>
  <si>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</si>
  <si>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</si>
  <si>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</si>
  <si>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</si>
  <si>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</si>
  <si>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</si>
  <si>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</si>
  <si>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</si>
  <si>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</si>
  <si>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</si>
  <si>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</si>
  <si>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</si>
  <si>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</si>
  <si>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</si>
  <si>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</si>
  <si>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</si>
  <si>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</si>
  <si>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</si>
  <si>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</si>
  <si>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</si>
  <si>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</si>
  <si>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</si>
  <si>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</si>
  <si>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</si>
  <si>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</si>
  <si>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</si>
  <si>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</si>
  <si>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</si>
  <si>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</si>
  <si>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</si>
  <si>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</si>
  <si>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</si>
  <si>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</si>
  <si>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</si>
  <si>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</si>
  <si>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</si>
  <si>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</si>
  <si>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</si>
  <si>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</si>
  <si>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</si>
  <si>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</si>
  <si>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</si>
  <si>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</si>
  <si>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</si>
  <si>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</si>
  <si>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</si>
  <si>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</si>
  <si>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</si>
  <si>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</si>
  <si>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</si>
  <si>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</si>
  <si>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</si>
  <si>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</si>
  <si>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</si>
  <si>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</si>
  <si>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</si>
  <si>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</si>
  <si>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</si>
  <si>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</si>
  <si>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</si>
  <si>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</si>
  <si>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</si>
  <si>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</si>
  <si>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</si>
  <si>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</si>
  <si>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</si>
  <si>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</si>
  <si>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</si>
  <si>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</si>
  <si>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</si>
  <si>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</si>
  <si>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</si>
  <si>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</si>
  <si>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</si>
  <si>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</si>
  <si>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</si>
  <si>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</si>
  <si>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</si>
  <si>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</si>
  <si>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</si>
  <si>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</si>
  <si>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</si>
  <si>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</si>
  <si>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</si>
  <si>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</si>
  <si>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</si>
  <si>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</si>
  <si>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</si>
  <si>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</si>
  <si>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</si>
  <si>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</si>
  <si>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</si>
  <si>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</si>
  <si>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</si>
  <si>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</si>
  <si>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</si>
  <si>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</si>
  <si>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</si>
  <si>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</si>
  <si>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</si>
  <si>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</si>
  <si>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</si>
  <si>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</si>
  <si>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</si>
  <si>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</si>
  <si>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</si>
  <si>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</si>
  <si>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</si>
  <si>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</si>
  <si>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</si>
  <si>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</si>
  <si>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</si>
  <si>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</si>
  <si>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</si>
  <si>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</si>
  <si>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</si>
  <si>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</si>
  <si>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</si>
  <si>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</si>
  <si>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</si>
  <si>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</si>
  <si>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</si>
  <si>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</si>
  <si>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</si>
  <si>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</si>
  <si>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</si>
  <si>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</si>
  <si>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</si>
  <si>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</si>
  <si>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</si>
  <si>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</si>
  <si>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</si>
  <si>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</si>
  <si>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</si>
  <si>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</si>
  <si>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</si>
  <si>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</si>
  <si>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</si>
  <si>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</si>
  <si>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</si>
  <si>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</si>
  <si>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</si>
  <si>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</si>
  <si>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</si>
  <si>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</si>
  <si>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</si>
  <si>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</si>
  <si>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</si>
  <si>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</si>
  <si>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</si>
  <si>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</si>
  <si>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</si>
  <si>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</si>
  <si>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</si>
  <si>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</si>
  <si>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</si>
  <si>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</si>
  <si>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</si>
  <si>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</si>
  <si>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</si>
  <si>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</si>
  <si>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</si>
  <si>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</si>
  <si>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</si>
  <si>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</si>
  <si>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</si>
  <si>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</si>
  <si>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</si>
  <si>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</si>
  <si>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</si>
  <si>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</si>
  <si>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</si>
  <si>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</si>
  <si>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</si>
  <si>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</si>
  <si>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</si>
  <si>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</si>
  <si>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</si>
  <si>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</si>
  <si>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</si>
  <si>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</si>
  <si>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</si>
  <si>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</si>
  <si>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</si>
  <si>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</si>
  <si>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</si>
  <si>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</si>
  <si>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</si>
  <si>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</si>
  <si>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</si>
  <si>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</si>
  <si>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</si>
  <si>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</si>
  <si>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</si>
  <si>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</si>
  <si>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</si>
  <si>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</si>
  <si>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</si>
  <si>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</si>
  <si>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</si>
  <si>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</si>
  <si>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</si>
  <si>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</si>
  <si>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</si>
  <si>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</si>
  <si>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</si>
  <si>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</si>
  <si>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</si>
  <si>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</si>
  <si>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</si>
  <si>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</si>
  <si>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</si>
  <si>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</si>
  <si>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</si>
  <si>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</si>
  <si>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</si>
  <si>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</si>
  <si>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</si>
  <si>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</si>
  <si>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</si>
  <si>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</si>
  <si>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</si>
  <si>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</si>
  <si>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</si>
  <si>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</si>
  <si>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</si>
  <si>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</si>
  <si>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</si>
  <si>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</si>
  <si>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</si>
  <si>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</si>
  <si>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</si>
  <si>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</si>
  <si>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</si>
  <si>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</si>
  <si>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</si>
  <si>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</si>
  <si>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</si>
  <si>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</si>
  <si>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</si>
  <si>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</si>
  <si>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</si>
  <si>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</si>
  <si>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</si>
  <si>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</si>
  <si>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</si>
  <si>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</si>
  <si>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</si>
  <si>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</si>
  <si>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</si>
  <si>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</si>
  <si>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</si>
  <si>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</si>
  <si>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</si>
  <si>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</si>
  <si>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</si>
  <si>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</si>
  <si>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</si>
  <si>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</si>
  <si>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</si>
  <si>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</si>
  <si>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</si>
  <si>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</si>
  <si>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</si>
  <si>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</si>
  <si>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</si>
  <si>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</si>
  <si>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</si>
  <si>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</si>
  <si>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</si>
  <si>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</si>
  <si>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</si>
  <si>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</si>
  <si>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</si>
  <si>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</si>
  <si>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</si>
  <si>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</si>
  <si>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</si>
  <si>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</si>
  <si>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</si>
  <si>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</si>
  <si>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</si>
  <si>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</si>
  <si>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</si>
  <si>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</si>
  <si>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</si>
  <si>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</si>
  <si>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</si>
  <si>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</si>
  <si>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</si>
  <si>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</si>
  <si>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</si>
  <si>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</si>
  <si>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</si>
  <si>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</si>
  <si>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</si>
  <si>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</si>
  <si>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</si>
  <si>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</si>
  <si>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</si>
  <si>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</si>
  <si>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</si>
  <si>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</si>
  <si>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</si>
  <si>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</si>
  <si>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</si>
  <si>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</si>
  <si>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</si>
  <si>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</si>
  <si>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</si>
  <si>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</si>
  <si>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</si>
  <si>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</si>
  <si>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</si>
  <si>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</si>
  <si>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</si>
  <si>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</si>
  <si>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</si>
  <si>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</si>
  <si>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</si>
  <si>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</si>
  <si>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</si>
  <si>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</si>
  <si>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</si>
  <si>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</si>
  <si>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</si>
  <si>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</si>
  <si>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</si>
  <si>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</si>
  <si>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</si>
  <si>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</si>
  <si>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</si>
  <si>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</si>
  <si>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</si>
  <si>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</si>
  <si>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</si>
  <si>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</si>
  <si>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</si>
  <si>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</si>
  <si>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</si>
  <si>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</si>
  <si>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</si>
  <si>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</si>
  <si>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</si>
  <si>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</si>
  <si>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</si>
  <si>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</si>
  <si>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</si>
  <si>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</si>
  <si>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</si>
  <si>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</si>
  <si>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</si>
  <si>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</si>
  <si>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</si>
  <si>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</si>
  <si>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</si>
  <si>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</si>
  <si>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</si>
  <si>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</si>
  <si>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</si>
  <si>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</si>
  <si>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</si>
  <si>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</si>
  <si>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</si>
  <si>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</si>
  <si>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</si>
  <si>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</si>
  <si>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</si>
  <si>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</si>
  <si>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</si>
  <si>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</si>
  <si>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</si>
  <si>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</si>
  <si>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</si>
  <si>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</si>
  <si>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</si>
  <si>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</si>
  <si>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</si>
  <si>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</si>
  <si>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</si>
  <si>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</si>
  <si>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</si>
  <si>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</si>
  <si>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</si>
  <si>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</si>
  <si>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</si>
  <si>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</si>
  <si>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</si>
  <si>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</si>
  <si>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</si>
  <si>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</si>
  <si>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</si>
  <si>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</si>
  <si>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</si>
  <si>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</si>
  <si>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</si>
  <si>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</si>
  <si>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</si>
  <si>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</si>
  <si>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</si>
  <si>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</si>
  <si>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</si>
  <si>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</si>
  <si>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</si>
  <si>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</si>
  <si>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</si>
  <si>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</si>
  <si>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</si>
  <si>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</si>
  <si>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</si>
  <si>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</si>
  <si>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</si>
  <si>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</si>
  <si>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</si>
  <si>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</si>
  <si>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</si>
  <si>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</si>
  <si>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</si>
  <si>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</si>
  <si>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</si>
  <si>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</si>
  <si>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</si>
  <si>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</si>
  <si>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</si>
  <si>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</si>
  <si>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</si>
  <si>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</si>
  <si>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</si>
  <si>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</si>
  <si>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</si>
  <si>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</si>
  <si>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</si>
  <si>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</si>
  <si>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</si>
  <si>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</si>
  <si>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</si>
  <si>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</si>
  <si>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</si>
  <si>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</si>
  <si>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</si>
  <si>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</si>
  <si>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</si>
  <si>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</si>
  <si>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</si>
  <si>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</si>
  <si>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</si>
  <si>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</si>
  <si>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</si>
  <si>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</si>
  <si>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</si>
  <si>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</si>
  <si>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</si>
  <si>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</si>
  <si>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</si>
  <si>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</si>
  <si>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</si>
  <si>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</si>
  <si>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</si>
  <si>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</si>
  <si>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</si>
  <si>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</si>
  <si>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</si>
  <si>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</si>
  <si>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</si>
  <si>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</si>
  <si>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</si>
  <si>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</si>
  <si>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</si>
  <si>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</si>
  <si>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</si>
  <si>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</si>
  <si>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</si>
  <si>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</si>
  <si>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</si>
  <si>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</si>
  <si>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</si>
  <si>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</si>
  <si>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</si>
  <si>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</si>
  <si>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</si>
  <si>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</si>
  <si>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</si>
  <si>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</si>
  <si>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</si>
  <si>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</si>
  <si>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</si>
  <si>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</si>
  <si>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</si>
  <si>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</si>
  <si>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</si>
  <si>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</si>
  <si>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</si>
  <si>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</si>
  <si>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</si>
  <si>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</si>
  <si>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</si>
  <si>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</si>
  <si>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</si>
  <si>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</si>
  <si>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</si>
  <si>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</si>
  <si>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</si>
  <si>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</si>
  <si>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</si>
  <si>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</si>
  <si>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</si>
  <si>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</si>
  <si>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</si>
  <si>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</si>
  <si>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</si>
  <si>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</si>
  <si>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</si>
  <si>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</si>
  <si>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</si>
  <si>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</si>
  <si>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</si>
  <si>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</si>
  <si>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</si>
  <si>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</si>
  <si>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</si>
  <si>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</si>
  <si>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</si>
  <si>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</si>
  <si>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</si>
  <si>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</si>
  <si>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</si>
  <si>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</si>
  <si>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</si>
  <si>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</si>
  <si>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</si>
  <si>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</si>
  <si>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</si>
  <si>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</si>
  <si>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</si>
  <si>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</si>
  <si>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</si>
  <si>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</si>
  <si>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</si>
  <si>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</si>
  <si>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</si>
  <si>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</si>
  <si>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</si>
  <si>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</si>
  <si>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</si>
  <si>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</si>
  <si>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</si>
  <si>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</si>
  <si>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</si>
  <si>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</si>
  <si>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</si>
  <si>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</si>
  <si>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</si>
  <si>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</si>
  <si>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</si>
  <si>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</si>
  <si>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</si>
  <si>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</si>
  <si>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</si>
  <si>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</si>
  <si>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</si>
  <si>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</si>
  <si>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</si>
  <si>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</si>
  <si>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</si>
  <si>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</si>
  <si>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</si>
  <si>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</si>
  <si>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</si>
  <si>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</si>
  <si>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</si>
  <si>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</si>
  <si>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</si>
  <si>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</si>
  <si>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</si>
  <si>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</si>
  <si>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</si>
  <si>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</si>
  <si>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</si>
  <si>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</si>
  <si>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</si>
  <si>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</si>
  <si>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</si>
  <si>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</si>
  <si>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</si>
  <si>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</si>
  <si>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</si>
  <si>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</si>
  <si>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</si>
  <si>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</si>
  <si>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</si>
  <si>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</si>
  <si>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</si>
  <si>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</si>
  <si>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</si>
  <si>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</si>
  <si>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</si>
  <si>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</si>
  <si>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</si>
  <si>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</si>
  <si>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</si>
  <si>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</si>
  <si>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</si>
  <si>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</si>
  <si>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</si>
  <si>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</si>
  <si>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</si>
  <si>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</si>
  <si>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</si>
  <si>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</si>
  <si>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</si>
  <si>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</si>
  <si>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</si>
  <si>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</si>
  <si>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</si>
  <si>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</si>
  <si>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</si>
  <si>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</si>
  <si>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</si>
  <si>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</si>
  <si>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</si>
  <si>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</si>
  <si>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</si>
  <si>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</si>
  <si>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</si>
  <si>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</si>
  <si>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</si>
  <si>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</si>
  <si>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</si>
  <si>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</si>
  <si>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</si>
  <si>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</si>
  <si>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</si>
  <si>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</si>
  <si>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</si>
  <si>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</si>
  <si>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</si>
  <si>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</si>
  <si>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</si>
  <si>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</si>
  <si>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</si>
  <si>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</si>
  <si>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</si>
  <si>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</si>
  <si>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</si>
  <si>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</si>
  <si>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</si>
  <si>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</si>
  <si>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</si>
  <si>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</si>
  <si>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</si>
  <si>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</si>
  <si>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</si>
  <si>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</si>
  <si>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</si>
  <si>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</si>
  <si>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</si>
  <si>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</si>
  <si>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</si>
  <si>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</si>
  <si>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</si>
  <si>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</si>
  <si>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</si>
  <si>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</si>
  <si>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</si>
  <si>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</si>
  <si>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</si>
  <si>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</si>
  <si>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</si>
  <si>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</si>
  <si>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</si>
  <si>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</si>
  <si>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</si>
  <si>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</si>
  <si>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</si>
  <si>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</si>
  <si>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</si>
  <si>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</si>
  <si>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</si>
  <si>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</si>
  <si>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</si>
  <si>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</si>
  <si>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</si>
  <si>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</si>
  <si>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</si>
  <si>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</si>
  <si>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</si>
  <si>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</si>
  <si>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</si>
  <si>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</si>
  <si>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</si>
  <si>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</si>
  <si>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</si>
  <si>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</si>
  <si>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</si>
  <si>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</si>
  <si>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</si>
  <si>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</si>
  <si>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</si>
  <si>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</si>
  <si>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</si>
  <si>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</si>
  <si>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</si>
  <si>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</si>
  <si>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</si>
  <si>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</si>
  <si>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</si>
  <si>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</si>
  <si>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</si>
  <si>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</si>
  <si>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</si>
  <si>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</si>
  <si>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</si>
  <si>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</si>
  <si>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</si>
  <si>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</si>
  <si>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</si>
  <si>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</si>
  <si>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</si>
  <si>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</si>
  <si>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</si>
  <si>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</si>
  <si>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</si>
  <si>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</si>
  <si>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</si>
  <si>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</si>
  <si>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</si>
  <si>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</si>
  <si>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</si>
  <si>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</si>
  <si>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</si>
  <si>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</si>
  <si>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</si>
  <si>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</si>
  <si>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</si>
  <si>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</si>
  <si>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</si>
  <si>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</si>
  <si>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</si>
  <si>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</si>
  <si>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</si>
  <si>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</si>
  <si>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</si>
  <si>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</si>
  <si>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</si>
  <si>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</si>
  <si>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</si>
  <si>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</si>
  <si>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</si>
  <si>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</si>
  <si>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</si>
  <si>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</si>
  <si>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</si>
  <si>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</si>
  <si>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</si>
  <si>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</si>
  <si>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</si>
  <si>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</si>
  <si>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</si>
  <si>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</si>
  <si>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</si>
  <si>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</si>
  <si>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</si>
  <si>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</si>
  <si>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</si>
  <si>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</si>
  <si>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</si>
  <si>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</si>
  <si>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</si>
  <si>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</si>
  <si>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</si>
  <si>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</si>
  <si>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</si>
  <si>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</si>
  <si>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</si>
  <si>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</si>
  <si>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</si>
  <si>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</si>
  <si>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</si>
  <si>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</si>
  <si>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</si>
  <si>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</si>
  <si>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</si>
  <si>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</si>
  <si>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</si>
  <si>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</si>
  <si>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</si>
  <si>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</si>
  <si>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</si>
  <si>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</si>
  <si>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</si>
  <si>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</si>
  <si>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</si>
  <si>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</si>
  <si>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</si>
  <si>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</si>
  <si>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</si>
  <si>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</si>
  <si>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</si>
  <si>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</si>
  <si>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</si>
  <si>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</si>
  <si>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</si>
  <si>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</si>
  <si>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</si>
  <si>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</si>
  <si>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</si>
  <si>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</si>
  <si>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</si>
  <si>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</si>
  <si>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</si>
  <si>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</si>
  <si>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</si>
  <si>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</si>
  <si>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</si>
  <si>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</si>
  <si>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</si>
  <si>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</si>
  <si>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</si>
  <si>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</si>
  <si>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</si>
  <si>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</si>
  <si>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</si>
  <si>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</si>
  <si>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</si>
  <si>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</si>
  <si>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</si>
  <si>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</si>
  <si>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</si>
  <si>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</si>
  <si>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</si>
  <si>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</si>
  <si>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</si>
  <si>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</si>
  <si>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</si>
  <si>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</si>
  <si>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</si>
  <si>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</si>
  <si>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</si>
  <si>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</si>
  <si>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</si>
  <si>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</si>
  <si>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</si>
  <si>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</si>
  <si>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</si>
  <si>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</si>
  <si>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</si>
  <si>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</si>
  <si>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</si>
  <si>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</si>
  <si>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</si>
  <si>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</si>
  <si>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</si>
  <si>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</si>
  <si>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</si>
  <si>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</si>
  <si>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</si>
  <si>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</si>
  <si>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</si>
  <si>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</si>
  <si>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</si>
  <si>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</si>
  <si>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</si>
  <si>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</si>
  <si>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</si>
  <si>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</si>
  <si>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</si>
  <si>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</si>
  <si>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</si>
  <si>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</si>
  <si>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</si>
  <si>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</si>
  <si>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</si>
  <si>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</si>
  <si>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</si>
  <si>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</si>
  <si>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</si>
  <si>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</si>
  <si>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</si>
  <si>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</si>
  <si>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</si>
  <si>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</si>
  <si>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</si>
  <si>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</si>
  <si>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</si>
  <si>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</si>
  <si>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</si>
  <si>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</si>
  <si>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</si>
  <si>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</si>
  <si>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</si>
  <si>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</si>
  <si>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</si>
  <si>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</si>
  <si>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</si>
  <si>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</si>
  <si>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</si>
  <si>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</si>
  <si>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</si>
  <si>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</si>
  <si>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</si>
  <si>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</si>
  <si>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</si>
  <si>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</si>
  <si>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</si>
  <si>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</si>
  <si>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</si>
  <si>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</si>
  <si>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</si>
  <si>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</si>
  <si>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</si>
  <si>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</si>
  <si>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</si>
  <si>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</si>
  <si>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</si>
  <si>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</si>
  <si>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</si>
  <si>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</si>
  <si>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</si>
  <si>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</si>
  <si>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</si>
  <si>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</si>
  <si>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</si>
  <si>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</si>
  <si>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</si>
  <si>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</si>
  <si>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</si>
  <si>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</si>
  <si>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</si>
  <si>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</si>
  <si>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</si>
  <si>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</si>
  <si>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</si>
  <si>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</si>
  <si>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</si>
  <si>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</si>
  <si>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</si>
  <si>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</si>
  <si>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</si>
  <si>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</si>
  <si>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</si>
  <si>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</si>
  <si>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</si>
  <si>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</si>
  <si>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</si>
  <si>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</si>
  <si>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</si>
  <si>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</si>
  <si>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</si>
  <si>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</si>
  <si>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</si>
  <si>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</si>
  <si>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</si>
  <si>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</si>
  <si>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</si>
  <si>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</si>
  <si>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</si>
  <si>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</si>
  <si>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</si>
  <si>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</si>
  <si>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</si>
  <si>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</si>
  <si>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</si>
  <si>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</si>
  <si>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</si>
  <si>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</si>
  <si>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</si>
  <si>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</si>
  <si>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</si>
  <si>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</si>
  <si>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</si>
  <si>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</si>
  <si>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</si>
  <si>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</si>
  <si>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</si>
  <si>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</si>
  <si>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</si>
  <si>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</si>
  <si>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</si>
  <si>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</si>
  <si>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</si>
  <si>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</si>
  <si>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</si>
  <si>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</si>
  <si>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</si>
  <si>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</si>
  <si>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</si>
  <si>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</si>
  <si>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</si>
  <si>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</si>
  <si>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</si>
  <si>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</si>
  <si>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</si>
  <si>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</si>
  <si>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</si>
  <si>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</si>
  <si>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</si>
  <si>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</si>
  <si>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</si>
  <si>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</si>
  <si>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</si>
  <si>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</si>
  <si>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</si>
  <si>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</si>
  <si>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</si>
  <si>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</si>
  <si>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</si>
  <si>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</si>
  <si>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</si>
  <si>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</si>
  <si>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</si>
  <si>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</si>
  <si>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</si>
  <si>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</si>
  <si>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</si>
  <si>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</si>
  <si>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</si>
  <si>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</si>
  <si>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</si>
  <si>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</si>
  <si>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</si>
  <si>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</si>
  <si>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</si>
  <si>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</si>
  <si>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</si>
  <si>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</si>
  <si>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</si>
  <si>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</si>
  <si>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</si>
  <si>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</si>
  <si>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</si>
  <si>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</si>
  <si>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</si>
  <si>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</si>
  <si>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</si>
  <si>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</si>
  <si>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</si>
  <si>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</si>
  <si>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</si>
  <si>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</si>
  <si>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</si>
  <si>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</si>
  <si>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</si>
  <si>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</si>
  <si>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</si>
  <si>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</si>
  <si>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</si>
  <si>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</si>
  <si>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</si>
  <si>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</si>
  <si>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</si>
  <si>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</si>
  <si>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</si>
  <si>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</si>
  <si>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</si>
  <si>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</si>
  <si>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</si>
  <si>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</si>
  <si>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</si>
  <si>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</si>
  <si>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</si>
  <si>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</si>
  <si>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</si>
  <si>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</si>
  <si>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</si>
  <si>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</si>
  <si>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</si>
  <si>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</si>
  <si>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</si>
  <si>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</si>
  <si>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</si>
  <si>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</si>
  <si>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</si>
  <si>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</si>
  <si>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</si>
  <si>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</si>
  <si>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</si>
  <si>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</si>
  <si>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</si>
  <si>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</si>
  <si>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</si>
  <si>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</si>
  <si>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</si>
  <si>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</si>
  <si>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</si>
  <si>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</si>
  <si>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</si>
  <si>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</si>
  <si>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</si>
  <si>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</si>
  <si>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</si>
  <si>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</si>
  <si>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</si>
  <si>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</si>
  <si>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</si>
  <si>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</si>
  <si>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</si>
  <si>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</si>
  <si>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</si>
  <si>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</si>
  <si>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</si>
  <si>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</si>
  <si>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</si>
  <si>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</si>
  <si>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</si>
  <si>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</si>
  <si>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</si>
  <si>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</si>
  <si>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</si>
  <si>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</si>
  <si>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</si>
  <si>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</si>
  <si>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</si>
  <si>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</si>
  <si>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</si>
  <si>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</si>
  <si>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</si>
  <si>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</si>
  <si>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</si>
  <si>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</si>
  <si>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</si>
  <si>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</si>
  <si>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</si>
  <si>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</si>
  <si>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</si>
  <si>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</si>
  <si>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</si>
  <si>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</si>
  <si>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</si>
  <si>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</si>
  <si>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</si>
  <si>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</si>
  <si>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</si>
  <si>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</si>
  <si>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</si>
  <si>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</si>
  <si>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</si>
  <si>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</si>
  <si>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</si>
  <si>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</si>
  <si>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</si>
  <si>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</si>
  <si>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</si>
  <si>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</si>
  <si>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</si>
  <si>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</si>
  <si>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</si>
  <si>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</si>
  <si>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</si>
  <si>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</si>
  <si>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</si>
  <si>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</si>
  <si>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</si>
  <si>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</si>
  <si>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</si>
  <si>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</si>
  <si>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</si>
  <si>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</si>
  <si>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</si>
  <si>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</si>
  <si>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</si>
  <si>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</si>
  <si>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</si>
  <si>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</si>
  <si>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</si>
  <si>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</si>
  <si>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</si>
  <si>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</si>
  <si>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</si>
  <si>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</si>
  <si>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</si>
  <si>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</si>
  <si>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</si>
  <si>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</si>
  <si>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</si>
  <si>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</si>
  <si>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</si>
  <si>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</si>
  <si>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</si>
  <si>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</si>
  <si>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</si>
  <si>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</si>
  <si>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</si>
  <si>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</si>
  <si>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</si>
  <si>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</si>
  <si>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</si>
  <si>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</si>
  <si>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</si>
  <si>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</si>
  <si>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</si>
  <si>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</si>
  <si>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</si>
  <si>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</si>
  <si>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</si>
  <si>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</si>
  <si>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</si>
  <si>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</si>
  <si>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</si>
  <si>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</si>
  <si>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</si>
  <si>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</si>
  <si>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</si>
  <si>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</si>
  <si>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</si>
  <si>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</si>
  <si>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</si>
  <si>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</si>
  <si>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</si>
  <si>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</si>
  <si>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</si>
  <si>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</si>
  <si>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</si>
  <si>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</si>
  <si>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</si>
  <si>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</si>
  <si>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</si>
  <si>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</si>
  <si>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</si>
  <si>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</si>
  <si>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</si>
  <si>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</si>
  <si>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</si>
  <si>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</si>
  <si>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</si>
  <si>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</si>
  <si>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</si>
  <si>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</si>
  <si>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</si>
  <si>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</si>
  <si>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</si>
  <si>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</si>
  <si>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</si>
  <si>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</si>
  <si>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</si>
  <si>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</si>
  <si>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</si>
  <si>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</si>
  <si>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</si>
  <si>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</si>
  <si>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</si>
  <si>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</si>
  <si>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</si>
  <si>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</si>
  <si>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</si>
  <si>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</si>
  <si>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</si>
  <si>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</si>
  <si>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</si>
  <si>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</si>
  <si>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</si>
  <si>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</si>
  <si>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</si>
  <si>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</si>
  <si>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</si>
  <si>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</si>
  <si>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</si>
  <si>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</si>
  <si>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</si>
  <si>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</si>
  <si>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</si>
  <si>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</si>
  <si>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</si>
  <si>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</si>
  <si>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</si>
  <si>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</si>
  <si>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</si>
  <si>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</si>
  <si>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</si>
  <si>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</si>
  <si>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</si>
  <si>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</si>
  <si>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</si>
  <si>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</si>
  <si>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</si>
  <si>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</si>
  <si>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</si>
  <si>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</si>
  <si>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</si>
  <si>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</si>
  <si>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</si>
  <si>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</si>
  <si>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</si>
  <si>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</si>
  <si>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</si>
  <si>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</si>
  <si>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</si>
  <si>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</si>
  <si>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</si>
  <si>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</si>
  <si>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</si>
  <si>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</si>
  <si>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</si>
  <si>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</si>
  <si>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</si>
  <si>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</si>
  <si>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</si>
  <si>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</si>
  <si>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</si>
  <si>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</si>
  <si>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</si>
  <si>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</si>
  <si>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</si>
  <si>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</si>
  <si>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</si>
  <si>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</si>
  <si>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</si>
  <si>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</si>
  <si>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</si>
  <si>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</si>
  <si>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</si>
  <si>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</si>
  <si>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</si>
  <si>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</si>
  <si>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</si>
  <si>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</si>
  <si>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</si>
  <si>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</si>
  <si>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</si>
  <si>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</si>
  <si>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</si>
  <si>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</si>
  <si>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</si>
  <si>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</si>
  <si>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</si>
  <si>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</si>
  <si>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</si>
  <si>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</si>
  <si>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</si>
  <si>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</si>
  <si>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</si>
  <si>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</si>
  <si>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</si>
  <si>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</si>
  <si>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</si>
  <si>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</si>
  <si>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</si>
  <si>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</si>
  <si>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</si>
  <si>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</si>
  <si>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</si>
  <si>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</si>
  <si>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</si>
  <si>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</si>
  <si>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</si>
  <si>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</si>
  <si>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</si>
  <si>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</si>
  <si>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</si>
  <si>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</si>
  <si>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</si>
  <si>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</si>
  <si>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</si>
  <si>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</si>
  <si>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</si>
  <si>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</si>
  <si>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</si>
  <si>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</si>
  <si>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</si>
  <si>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</si>
  <si>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</si>
  <si>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</si>
  <si>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</si>
  <si>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</si>
  <si>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</si>
  <si>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</si>
  <si>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</si>
  <si>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</si>
  <si>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</si>
  <si>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</si>
  <si>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</si>
  <si>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</si>
  <si>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</si>
  <si>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</si>
  <si>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</si>
  <si>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</si>
  <si>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</si>
  <si>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</si>
  <si>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</si>
  <si>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</si>
  <si>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</si>
  <si>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</si>
  <si>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</si>
  <si>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</si>
  <si>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</si>
  <si>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</si>
  <si>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</si>
  <si>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</si>
  <si>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</si>
  <si>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</si>
  <si>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</si>
  <si>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</si>
  <si>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</si>
  <si>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</si>
  <si>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</si>
  <si>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</si>
  <si>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</si>
  <si>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</si>
  <si>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</si>
  <si>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</si>
  <si>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</si>
  <si>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</si>
  <si>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</si>
  <si>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</si>
  <si>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</si>
  <si>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</si>
  <si>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</si>
  <si>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</si>
  <si>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</si>
  <si>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</si>
  <si>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</si>
  <si>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</si>
  <si>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</si>
  <si>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</si>
  <si>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</si>
  <si>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</si>
  <si>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</si>
  <si>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</si>
  <si>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</si>
  <si>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</si>
  <si>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</si>
  <si>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</si>
  <si>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</si>
  <si>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</si>
  <si>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</si>
  <si>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</si>
  <si>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</si>
  <si>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</si>
  <si>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</si>
  <si>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</si>
  <si>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</si>
  <si>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</si>
  <si>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</si>
  <si>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</si>
  <si>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</si>
  <si>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</si>
  <si>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</si>
  <si>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</si>
  <si>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</si>
  <si>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</si>
  <si>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</si>
  <si>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</si>
  <si>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</si>
  <si>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</si>
  <si>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</si>
  <si>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</si>
  <si>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</si>
  <si>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</si>
  <si>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</si>
  <si>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</si>
  <si>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</si>
  <si>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</si>
  <si>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</si>
  <si>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</si>
  <si>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</si>
  <si>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</si>
  <si>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</si>
  <si>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</si>
  <si>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</si>
  <si>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</si>
  <si>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</si>
  <si>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</si>
  <si>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</si>
  <si>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</si>
  <si>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</si>
  <si>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</si>
  <si>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</si>
  <si>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</si>
  <si>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</si>
  <si>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</si>
  <si>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</si>
  <si>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</si>
  <si>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</si>
  <si>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</si>
  <si>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</si>
  <si>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</si>
  <si>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</si>
  <si>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</si>
  <si>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</si>
  <si>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</si>
  <si>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</si>
  <si>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</si>
  <si>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</si>
  <si>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</si>
  <si>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</si>
  <si>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</si>
  <si>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</si>
  <si>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</si>
  <si>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</si>
  <si>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</si>
  <si>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</si>
  <si>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</si>
  <si>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</si>
  <si>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</si>
  <si>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</si>
  <si>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</si>
  <si>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</si>
  <si>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</si>
  <si>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</si>
  <si>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</si>
  <si>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</si>
  <si>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</si>
  <si>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</si>
  <si>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</si>
  <si>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</si>
  <si>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</si>
  <si>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</si>
  <si>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</si>
  <si>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</si>
  <si>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</si>
  <si>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</si>
  <si>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</si>
  <si>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</si>
  <si>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</si>
  <si>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</si>
  <si>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</si>
  <si>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</si>
  <si>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</si>
  <si>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</si>
  <si>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</si>
  <si>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</si>
  <si>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</si>
  <si>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</si>
  <si>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</si>
  <si>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</si>
  <si>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</si>
  <si>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</si>
  <si>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</si>
  <si>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</si>
  <si>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</si>
  <si>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</si>
  <si>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</si>
  <si>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</si>
  <si>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</si>
  <si>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</si>
  <si>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</si>
  <si>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</si>
  <si>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</si>
  <si>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</si>
  <si>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</si>
  <si>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</si>
  <si>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</si>
  <si>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</si>
  <si>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</si>
  <si>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</si>
  <si>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</si>
  <si>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</si>
  <si>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</si>
  <si>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</si>
  <si>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</si>
  <si>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</si>
  <si>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</si>
  <si>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</si>
  <si>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</si>
  <si>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</si>
  <si>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</si>
  <si>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</si>
  <si>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</si>
  <si>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</si>
  <si>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</si>
  <si>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</si>
  <si>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</si>
  <si>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</si>
  <si>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</si>
  <si>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</si>
  <si>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</si>
  <si>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</si>
  <si>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</si>
  <si>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</si>
  <si>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</si>
  <si>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</si>
  <si>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</si>
  <si>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</si>
  <si>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</si>
  <si>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</si>
  <si>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</si>
  <si>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</si>
  <si>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</si>
  <si>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</si>
  <si>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</si>
  <si>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</si>
  <si>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</si>
  <si>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</si>
  <si>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</si>
  <si>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</si>
  <si>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</si>
  <si>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</si>
  <si>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</si>
  <si>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</si>
  <si>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</si>
  <si>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</si>
  <si>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</si>
  <si>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</si>
  <si>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</si>
  <si>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</si>
  <si>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</si>
  <si>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</si>
  <si>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</si>
  <si>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</si>
  <si>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</si>
  <si>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</si>
  <si>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</si>
  <si>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</si>
  <si>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</si>
  <si>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</si>
  <si>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</si>
  <si>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</si>
  <si>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</si>
  <si>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</si>
  <si>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</si>
  <si>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</si>
  <si>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</si>
  <si>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</si>
  <si>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</si>
  <si>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</si>
  <si>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</si>
  <si>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</si>
  <si>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</si>
  <si>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</si>
  <si>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</si>
  <si>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</si>
  <si>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</si>
  <si>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</si>
  <si>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</si>
  <si>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</si>
  <si>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</si>
  <si>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</si>
  <si>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</si>
  <si>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</si>
  <si>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</si>
  <si>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</si>
  <si>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</si>
  <si>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</si>
  <si>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</si>
  <si>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</si>
  <si>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</si>
  <si>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</si>
  <si>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</si>
  <si>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</si>
  <si>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</si>
  <si>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</si>
  <si>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</si>
  <si>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</si>
  <si>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</si>
  <si>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</si>
  <si>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</si>
  <si>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</si>
  <si>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</si>
  <si>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</si>
  <si>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</si>
  <si>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</si>
  <si>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</si>
  <si>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</si>
  <si>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</si>
  <si>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</si>
  <si>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</si>
  <si>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</si>
  <si>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</si>
  <si>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</si>
  <si>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</si>
  <si>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</si>
  <si>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</si>
  <si>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</si>
  <si>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</si>
  <si>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</si>
  <si>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</si>
  <si>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</si>
  <si>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</si>
  <si>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</si>
  <si>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</si>
  <si>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</si>
  <si>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</si>
  <si>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</si>
  <si>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</si>
  <si>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</si>
  <si>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</si>
  <si>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</si>
  <si>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</si>
  <si>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</si>
  <si>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</si>
  <si>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</si>
  <si>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</si>
  <si>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</si>
  <si>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</si>
  <si>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</si>
  <si>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</si>
  <si>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</si>
  <si>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</si>
  <si>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</si>
  <si>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</si>
  <si>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</si>
  <si>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</si>
  <si>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</si>
  <si>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</si>
  <si>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</si>
  <si>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</si>
  <si>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</si>
  <si>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</si>
  <si>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</si>
  <si>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</si>
  <si>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</si>
  <si>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</si>
  <si>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</si>
  <si>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</si>
  <si>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</si>
  <si>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</si>
  <si>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</si>
  <si>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</si>
  <si>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</si>
  <si>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</si>
  <si>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</si>
  <si>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</si>
  <si>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</si>
  <si>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</si>
  <si>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</si>
  <si>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</si>
  <si>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</si>
  <si>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</si>
  <si>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</si>
  <si>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</si>
  <si>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</si>
  <si>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</si>
  <si>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</si>
  <si>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</si>
  <si>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</si>
  <si>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</si>
  <si>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</si>
  <si>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</si>
  <si>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</si>
  <si>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</si>
  <si>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</si>
  <si>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</si>
  <si>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</si>
  <si>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</si>
  <si>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</si>
  <si>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</si>
  <si>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</si>
  <si>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</si>
  <si>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</si>
  <si>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</si>
  <si>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</si>
  <si>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</si>
  <si>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</si>
  <si>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</si>
  <si>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</si>
  <si>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</si>
  <si>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</si>
  <si>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</si>
  <si>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</si>
  <si>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</si>
  <si>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</si>
  <si>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</si>
  <si>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</si>
  <si>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</si>
  <si>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</si>
  <si>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</si>
  <si>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</si>
  <si>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</si>
  <si>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</si>
  <si>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</si>
  <si>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</si>
  <si>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</si>
  <si>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</si>
  <si>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</si>
  <si>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</si>
  <si>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</si>
  <si>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</si>
  <si>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</si>
  <si>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</si>
  <si>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</si>
  <si>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</si>
  <si>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</si>
  <si>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</si>
  <si>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</si>
  <si>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</si>
  <si>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</si>
  <si>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</si>
  <si>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</si>
  <si>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</si>
  <si>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</si>
  <si>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</si>
  <si>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</si>
  <si>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</si>
  <si>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</si>
  <si>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</si>
  <si>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</si>
  <si>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</si>
  <si>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</si>
  <si>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</si>
  <si>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</si>
  <si>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</si>
  <si>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</si>
  <si>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</si>
  <si>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</si>
  <si>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</si>
  <si>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</si>
  <si>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</si>
  <si>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</si>
  <si>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</si>
  <si>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</si>
  <si>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</si>
  <si>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</si>
  <si>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</si>
  <si>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</si>
  <si>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</si>
  <si>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</si>
  <si>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</si>
  <si>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</si>
  <si>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</si>
  <si>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</si>
  <si>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</si>
  <si>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</si>
  <si>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</si>
  <si>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</si>
  <si>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</si>
  <si>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</si>
  <si>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</si>
  <si>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</si>
  <si>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</si>
  <si>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</si>
  <si>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</si>
  <si>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</si>
  <si>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</si>
  <si>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</si>
  <si>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</si>
  <si>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</si>
  <si>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</si>
  <si>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</si>
  <si>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</si>
  <si>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</si>
  <si>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</si>
  <si>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</si>
  <si>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</si>
  <si>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</si>
  <si>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</si>
  <si>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</si>
  <si>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</si>
  <si>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</si>
  <si>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</si>
  <si>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</si>
  <si>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</si>
  <si>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</si>
  <si>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</si>
  <si>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</si>
  <si>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</si>
  <si>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</si>
  <si>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</si>
  <si>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</si>
  <si>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</si>
  <si>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</si>
  <si>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</si>
  <si>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</si>
  <si>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</si>
  <si>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</si>
  <si>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</si>
  <si>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</si>
  <si>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</si>
  <si>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</si>
  <si>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</si>
  <si>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</si>
  <si>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</si>
  <si>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</si>
  <si>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</si>
  <si>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</si>
  <si>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</si>
  <si>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</si>
  <si>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</si>
  <si>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</si>
  <si>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</si>
  <si>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</si>
  <si>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</si>
  <si>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</si>
  <si>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</si>
  <si>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</si>
  <si>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</si>
  <si>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</si>
  <si>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</si>
  <si>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</si>
  <si>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</si>
  <si>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</si>
  <si>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</si>
  <si>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</si>
  <si>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</si>
  <si>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</si>
  <si>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</si>
  <si>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</si>
  <si>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</si>
  <si>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</si>
  <si>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</si>
  <si>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</si>
  <si>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</si>
  <si>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</si>
  <si>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</si>
  <si>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</si>
  <si>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</si>
  <si>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</si>
  <si>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</si>
  <si>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</si>
  <si>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</si>
  <si>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</si>
  <si>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</si>
  <si>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</si>
  <si>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</si>
  <si>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</si>
  <si>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</si>
  <si>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</si>
  <si>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</si>
  <si>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</si>
  <si>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</si>
  <si>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</si>
  <si>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</si>
  <si>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</si>
  <si>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</si>
  <si>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</si>
  <si>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</si>
  <si>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</si>
  <si>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</si>
  <si>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</si>
  <si>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</si>
  <si>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</si>
  <si>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</si>
  <si>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</si>
  <si>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</si>
  <si>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</si>
  <si>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</si>
  <si>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</si>
  <si>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</si>
  <si>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</si>
  <si>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</si>
  <si>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</si>
  <si>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</si>
  <si>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</si>
  <si>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</si>
  <si>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</si>
  <si>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</si>
  <si>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</si>
  <si>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</si>
  <si>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</si>
  <si>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</si>
  <si>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</si>
  <si>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</si>
  <si>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</si>
  <si>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</si>
  <si>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</si>
  <si>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</si>
  <si>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</si>
  <si>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</si>
  <si>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</si>
  <si>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</si>
  <si>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</si>
  <si>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</si>
  <si>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</si>
  <si>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</si>
  <si>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</si>
  <si>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</si>
  <si>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</si>
  <si>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</si>
  <si>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</si>
  <si>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</si>
  <si>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</si>
  <si>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</si>
  <si>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</si>
  <si>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</si>
  <si>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</si>
  <si>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</si>
  <si>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</si>
  <si>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</si>
  <si>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</si>
  <si>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</si>
  <si>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</si>
  <si>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</si>
  <si>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</si>
  <si>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</si>
  <si>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</si>
  <si>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</si>
  <si>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</si>
  <si>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</si>
  <si>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</si>
  <si>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</si>
  <si>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</si>
  <si>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</si>
  <si>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</si>
  <si>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</si>
  <si>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</si>
  <si>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</si>
  <si>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</si>
  <si>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</si>
  <si>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</si>
  <si>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</si>
  <si>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</si>
  <si>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</si>
  <si>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</si>
  <si>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</si>
  <si>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</si>
  <si>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</si>
  <si>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</si>
  <si>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</si>
  <si>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</si>
  <si>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</si>
  <si>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</si>
  <si>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</si>
  <si>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</si>
  <si>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</si>
  <si>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</si>
  <si>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</si>
  <si>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</si>
  <si>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</si>
  <si>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</si>
  <si>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</si>
  <si>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</si>
  <si>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</si>
  <si>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</si>
  <si>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</si>
  <si>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</si>
  <si>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</si>
  <si>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</si>
  <si>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</si>
  <si>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</si>
  <si>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</si>
  <si>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</si>
  <si>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</si>
  <si>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</si>
  <si>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</si>
  <si>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</si>
  <si>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</si>
  <si>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</si>
  <si>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</si>
  <si>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</si>
  <si>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</si>
  <si>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</si>
  <si>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</si>
  <si>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</si>
  <si>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</si>
  <si>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</si>
  <si>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</si>
  <si>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</si>
  <si>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</si>
  <si>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</si>
  <si>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</si>
  <si>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</si>
  <si>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</si>
  <si>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</si>
  <si>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</si>
  <si>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</si>
  <si>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</si>
  <si>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</si>
  <si>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</si>
  <si>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</si>
  <si>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</si>
  <si>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</si>
  <si>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</si>
  <si>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</si>
  <si>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</si>
  <si>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</si>
  <si>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</si>
  <si>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</si>
  <si>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</si>
  <si>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</si>
  <si>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</si>
  <si>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</si>
  <si>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</si>
  <si>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</si>
  <si>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</si>
  <si>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</si>
  <si>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</si>
  <si>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</si>
  <si>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</si>
  <si>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</si>
  <si>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</si>
  <si>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</si>
  <si>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</si>
  <si>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</si>
  <si>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</si>
  <si>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</si>
  <si>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</si>
  <si>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</si>
  <si>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</si>
  <si>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</si>
  <si>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</si>
  <si>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</si>
  <si>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</si>
  <si>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</si>
  <si>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</si>
  <si>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</si>
  <si>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</si>
  <si>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</si>
  <si>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</si>
  <si>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</si>
  <si>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</si>
  <si>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</si>
  <si>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</si>
  <si>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</si>
  <si>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</si>
  <si>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</si>
  <si>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</si>
  <si>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</si>
  <si>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</si>
  <si>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</si>
  <si>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</si>
  <si>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</si>
  <si>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</si>
  <si>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</si>
  <si>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</si>
  <si>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</si>
  <si>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</si>
  <si>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</si>
  <si>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</si>
  <si>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</si>
  <si>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</si>
  <si>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</si>
  <si>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</si>
  <si>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</si>
  <si>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</si>
  <si>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</si>
  <si>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</si>
  <si>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</si>
  <si>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</si>
  <si>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</si>
  <si>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</si>
  <si>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</si>
  <si>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</si>
  <si>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</si>
  <si>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</si>
  <si>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</si>
  <si>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</si>
  <si>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</si>
  <si>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</si>
  <si>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</si>
  <si>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</si>
  <si>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</si>
  <si>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</si>
  <si>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</si>
  <si>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</si>
  <si>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</si>
  <si>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</si>
  <si>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</si>
  <si>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</si>
  <si>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</si>
  <si>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</si>
  <si>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</si>
  <si>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</si>
  <si>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</si>
  <si>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</si>
  <si>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</si>
  <si>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</si>
  <si>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</si>
  <si>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</si>
  <si>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</si>
  <si>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</si>
  <si>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</si>
  <si>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</si>
  <si>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</si>
  <si>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</si>
  <si>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</si>
  <si>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</si>
  <si>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</si>
  <si>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</si>
  <si>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</si>
  <si>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</si>
  <si>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</si>
  <si>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</si>
  <si>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</si>
  <si>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</si>
  <si>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</si>
  <si>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</si>
  <si>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</si>
  <si>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</si>
  <si>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</si>
  <si>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</si>
  <si>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</si>
  <si>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</si>
  <si>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</si>
  <si>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</si>
  <si>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</si>
  <si>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</si>
  <si>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</si>
  <si>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</si>
  <si>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</si>
  <si>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</si>
  <si>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</si>
  <si>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</si>
  <si>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</si>
  <si>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</si>
  <si>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</si>
  <si>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</si>
  <si>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</si>
  <si>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</si>
  <si>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</si>
  <si>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</si>
  <si>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</si>
  <si>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</si>
  <si>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</si>
  <si>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</si>
  <si>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</si>
  <si>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</si>
  <si>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</si>
  <si>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</si>
  <si>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</si>
  <si>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</si>
  <si>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</si>
  <si>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</si>
  <si>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</si>
  <si>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</si>
  <si>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</si>
  <si>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</si>
  <si>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</si>
  <si>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</si>
  <si>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</si>
  <si>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</si>
  <si>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</si>
  <si>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</si>
  <si>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</si>
  <si>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</si>
  <si>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</si>
  <si>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</si>
  <si>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</si>
  <si>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</si>
  <si>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</si>
  <si>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</si>
  <si>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</si>
  <si>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</si>
  <si>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</si>
  <si>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</si>
  <si>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</si>
  <si>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</si>
  <si>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</si>
  <si>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</si>
  <si>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</si>
  <si>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</si>
  <si>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</si>
  <si>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</si>
  <si>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</si>
  <si>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</si>
  <si>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</si>
  <si>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</si>
  <si>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</si>
  <si>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</si>
  <si>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</si>
  <si>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</si>
  <si>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</si>
  <si>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</si>
  <si>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</si>
  <si>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</si>
  <si>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</si>
  <si>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</si>
  <si>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</si>
  <si>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</si>
  <si>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</si>
  <si>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</si>
  <si>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</si>
  <si>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</si>
  <si>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</si>
  <si>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</si>
  <si>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</si>
  <si>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</si>
  <si>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</si>
  <si>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</si>
  <si>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</si>
  <si>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</si>
  <si>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</si>
  <si>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</si>
  <si>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</si>
  <si>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</si>
  <si>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</si>
  <si>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</si>
  <si>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</si>
  <si>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</si>
  <si>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</si>
  <si>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</si>
  <si>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</si>
  <si>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</si>
  <si>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</si>
  <si>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</si>
  <si>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</si>
  <si>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</si>
  <si>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</si>
  <si>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</si>
  <si>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</si>
  <si>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</si>
  <si>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</si>
  <si>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</si>
  <si>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</si>
  <si>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</si>
  <si>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</si>
  <si>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</si>
  <si>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</si>
  <si>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</si>
  <si>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</si>
  <si>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</si>
  <si>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</si>
  <si>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</si>
  <si>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</si>
  <si>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</si>
  <si>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</si>
  <si>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</si>
  <si>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</si>
  <si>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</si>
  <si>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</si>
  <si>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</si>
  <si>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</si>
  <si>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</si>
  <si>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</si>
  <si>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</si>
  <si>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</si>
  <si>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</si>
  <si>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</si>
  <si>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</si>
  <si>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</si>
  <si>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</si>
  <si>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</si>
  <si>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</si>
  <si>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</si>
  <si>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</si>
  <si>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</si>
  <si>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</si>
  <si>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</si>
  <si>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</si>
  <si>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</si>
  <si>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</si>
  <si>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</si>
  <si>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</si>
  <si>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</si>
  <si>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</si>
  <si>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</si>
  <si>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</si>
  <si>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</si>
  <si>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</si>
  <si>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</si>
  <si>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</si>
  <si>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</si>
  <si>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</si>
  <si>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</si>
  <si>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</si>
  <si>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</si>
  <si>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</si>
  <si>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</si>
  <si>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</si>
  <si>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</si>
  <si>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</si>
  <si>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</si>
  <si>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</si>
  <si>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</si>
  <si>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</si>
  <si>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</si>
  <si>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</si>
  <si>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</si>
  <si>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</si>
  <si>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</si>
  <si>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</si>
  <si>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</si>
  <si>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</si>
  <si>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</si>
  <si>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</si>
  <si>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</si>
  <si>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</si>
  <si>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</si>
  <si>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</si>
  <si>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</si>
  <si>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</si>
  <si>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</si>
  <si>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</si>
  <si>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</si>
  <si>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</si>
  <si>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</si>
  <si>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</si>
  <si>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</si>
  <si>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</si>
  <si>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</si>
  <si>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</si>
  <si>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</si>
  <si>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</si>
  <si>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</si>
  <si>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</si>
  <si>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</si>
  <si>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</si>
  <si>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</si>
  <si>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</si>
  <si>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</si>
  <si>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</si>
  <si>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</si>
  <si>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</si>
  <si>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</si>
  <si>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</si>
  <si>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</si>
  <si>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</si>
  <si>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</si>
  <si>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</si>
  <si>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</si>
  <si>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</si>
  <si>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</si>
  <si>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</si>
  <si>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</si>
  <si>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</si>
  <si>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</si>
  <si>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</si>
  <si>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</si>
  <si>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</si>
  <si>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</si>
  <si>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</si>
  <si>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</si>
  <si>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</si>
  <si>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</si>
  <si>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</si>
  <si>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</si>
  <si>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</si>
  <si>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</si>
  <si>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</si>
  <si>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</si>
  <si>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</si>
  <si>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</si>
  <si>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</si>
  <si>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</si>
  <si>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</si>
  <si>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</si>
  <si>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</si>
  <si>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</si>
  <si>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</si>
  <si>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</si>
  <si>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</si>
  <si>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</si>
  <si>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</si>
  <si>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</si>
  <si>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</si>
  <si>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</si>
  <si>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</si>
  <si>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</si>
  <si>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</si>
  <si>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</si>
  <si>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</si>
  <si>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</si>
  <si>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</si>
  <si>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</si>
  <si>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</si>
  <si>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</si>
  <si>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</si>
  <si>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</si>
  <si>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</si>
  <si>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</si>
  <si>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</si>
  <si>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</si>
  <si>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</si>
  <si>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</si>
  <si>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</si>
  <si>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</si>
  <si>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</si>
  <si>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</si>
  <si>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</si>
  <si>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</si>
  <si>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</si>
  <si>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</si>
  <si>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</si>
  <si>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</si>
  <si>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</si>
  <si>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</si>
  <si>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</si>
  <si>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</si>
  <si>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</si>
  <si>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</si>
  <si>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</si>
  <si>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</si>
  <si>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</si>
  <si>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</si>
  <si>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</si>
  <si>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</si>
  <si>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</si>
  <si>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</si>
  <si>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</si>
  <si>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</si>
  <si>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</si>
  <si>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</si>
  <si>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</si>
  <si>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</si>
  <si>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</si>
  <si>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</si>
  <si>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</si>
  <si>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</si>
  <si>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</si>
  <si>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</si>
  <si>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</si>
  <si>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</si>
  <si>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</si>
  <si>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</si>
  <si>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</si>
  <si>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</si>
  <si>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</si>
  <si>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</si>
  <si>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</si>
  <si>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</si>
  <si>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</si>
  <si>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</si>
  <si>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</si>
  <si>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</si>
  <si>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</si>
  <si>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</si>
  <si>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</si>
  <si>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</si>
  <si>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</si>
  <si>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</si>
  <si>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</si>
  <si>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</si>
  <si>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</si>
  <si>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</si>
  <si>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</si>
  <si>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</si>
  <si>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</si>
  <si>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</si>
  <si>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</si>
  <si>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</si>
  <si>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</si>
  <si>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</si>
  <si>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</si>
  <si>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</si>
  <si>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</si>
  <si>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</si>
  <si>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</si>
  <si>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</si>
  <si>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</si>
  <si>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</si>
  <si>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</si>
  <si>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</si>
  <si>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</si>
  <si>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</si>
  <si>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</si>
  <si>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</si>
  <si>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</si>
  <si>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</si>
  <si>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</si>
  <si>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</si>
  <si>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</si>
  <si>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</si>
  <si>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</si>
  <si>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</si>
  <si>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</si>
  <si>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</si>
  <si>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</si>
  <si>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</si>
  <si>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</si>
  <si>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</si>
  <si>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</si>
  <si>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</si>
  <si>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</si>
  <si>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</si>
  <si>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</si>
  <si>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</si>
  <si>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</si>
  <si>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</si>
  <si>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</si>
  <si>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</si>
  <si>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</si>
  <si>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</si>
  <si>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</si>
  <si>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</si>
  <si>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</si>
  <si>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</si>
  <si>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</si>
  <si>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</si>
  <si>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</si>
  <si>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</si>
  <si>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</si>
  <si>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</si>
  <si>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</si>
  <si>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</si>
  <si>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</si>
  <si>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</si>
  <si>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</si>
  <si>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</si>
  <si>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</si>
  <si>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</si>
  <si>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</si>
  <si>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</si>
  <si>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</si>
  <si>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</si>
  <si>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</si>
  <si>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</si>
  <si>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</si>
  <si>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</si>
  <si>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</si>
  <si>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</si>
  <si>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</si>
  <si>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</si>
  <si>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</si>
  <si>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</si>
  <si>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</si>
  <si>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</si>
  <si>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</si>
  <si>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</si>
  <si>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</si>
  <si>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</si>
  <si>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</si>
  <si>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</si>
  <si>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</si>
  <si>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</si>
  <si>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</si>
  <si>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</si>
  <si>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</si>
  <si>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</si>
  <si>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</si>
  <si>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</si>
  <si>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</si>
  <si>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</si>
  <si>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</si>
  <si>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</si>
  <si>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</si>
  <si>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</si>
  <si>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</si>
  <si>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</si>
  <si>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</si>
  <si>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</si>
  <si>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</si>
  <si>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</si>
  <si>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</si>
  <si>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</si>
  <si>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</si>
  <si>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</si>
  <si>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</si>
  <si>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</si>
  <si>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</si>
  <si>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</si>
  <si>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</si>
  <si>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</si>
  <si>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</si>
  <si>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</si>
  <si>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</si>
  <si>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</si>
  <si>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</si>
  <si>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</si>
  <si>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</si>
  <si>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</si>
  <si>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</si>
  <si>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</si>
  <si>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</si>
  <si>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</si>
  <si>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</si>
  <si>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</si>
  <si>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</si>
  <si>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</si>
  <si>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</si>
  <si>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</si>
  <si>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</si>
  <si>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</si>
  <si>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</si>
  <si>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</si>
  <si>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</si>
  <si>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</si>
  <si>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</si>
  <si>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</si>
  <si>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</si>
  <si>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</si>
  <si>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</si>
  <si>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</si>
  <si>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</si>
  <si>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</si>
  <si>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</si>
  <si>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</si>
  <si>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</si>
  <si>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</si>
  <si>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</si>
  <si>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</si>
  <si>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</si>
  <si>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</si>
  <si>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</si>
  <si>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</si>
  <si>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</si>
  <si>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</si>
  <si>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</si>
  <si>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</si>
  <si>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</si>
  <si>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</si>
  <si>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</si>
  <si>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</si>
  <si>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</si>
  <si>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</si>
  <si>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</si>
  <si>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</si>
  <si>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</si>
  <si>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</si>
  <si>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</si>
  <si>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</si>
  <si>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</si>
  <si>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</si>
  <si>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</si>
  <si>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</si>
  <si>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</si>
  <si>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</si>
  <si>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</si>
  <si>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</si>
  <si>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</si>
  <si>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</si>
  <si>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</si>
  <si>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</si>
  <si>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</si>
  <si>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</si>
  <si>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</si>
  <si>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</si>
  <si>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</si>
  <si>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</si>
  <si>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</si>
  <si>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</si>
  <si>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</si>
  <si>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</si>
  <si>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</si>
  <si>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</si>
  <si>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</si>
  <si>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</si>
  <si>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</si>
  <si>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</si>
  <si>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</si>
  <si>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</si>
  <si>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</si>
  <si>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</si>
  <si>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</si>
  <si>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</si>
  <si>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</si>
  <si>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</si>
  <si>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</si>
  <si>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</si>
  <si>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</si>
  <si>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</si>
  <si>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</si>
  <si>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</si>
  <si>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</si>
  <si>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</si>
  <si>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</si>
  <si>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</si>
  <si>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</si>
  <si>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</si>
  <si>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</si>
  <si>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</si>
  <si>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</si>
  <si>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</si>
  <si>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</si>
  <si>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</si>
  <si>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</si>
  <si>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</si>
  <si>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</si>
  <si>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</si>
  <si>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</si>
  <si>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</si>
  <si>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</si>
  <si>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</si>
  <si>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</si>
  <si>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</si>
  <si>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</si>
  <si>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</si>
  <si>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</si>
  <si>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</si>
  <si>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</si>
  <si>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</si>
  <si>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</si>
  <si>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</si>
  <si>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</si>
  <si>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</si>
  <si>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</si>
  <si>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</si>
  <si>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</si>
  <si>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</si>
  <si>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</si>
  <si>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</si>
  <si>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</si>
  <si>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</si>
  <si>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</si>
  <si>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</si>
  <si>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</si>
  <si>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</si>
  <si>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</si>
  <si>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</si>
  <si>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</si>
  <si>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</si>
  <si>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</si>
  <si>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</si>
  <si>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</si>
  <si>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</si>
  <si>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</si>
  <si>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</si>
  <si>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</si>
  <si>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</si>
  <si>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</si>
  <si>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</si>
  <si>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</si>
  <si>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</si>
  <si>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</si>
  <si>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</si>
  <si>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</si>
  <si>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</si>
  <si>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</si>
  <si>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</si>
  <si>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</si>
  <si>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</si>
  <si>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</si>
  <si>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</si>
  <si>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</si>
  <si>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</si>
  <si>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</si>
  <si>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</si>
  <si>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</si>
  <si>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</si>
  <si>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</si>
  <si>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</si>
  <si>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</si>
  <si>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</si>
  <si>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</si>
  <si>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</si>
  <si>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</si>
  <si>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</si>
  <si>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</si>
  <si>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</si>
  <si>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</si>
  <si>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</si>
  <si>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</si>
  <si>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</si>
  <si>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</si>
  <si>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</si>
  <si>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</si>
  <si>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</si>
  <si>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</si>
  <si>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</si>
  <si>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</si>
  <si>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</si>
  <si>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</si>
  <si>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</si>
  <si>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</si>
  <si>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</si>
  <si>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</si>
  <si>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</si>
  <si>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</si>
  <si>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</si>
  <si>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</si>
  <si>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</si>
  <si>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</si>
  <si>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</si>
  <si>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</si>
  <si>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</si>
  <si>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</si>
  <si>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</si>
  <si>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</si>
  <si>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</si>
  <si>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</si>
  <si>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</si>
  <si>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</si>
  <si>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</si>
  <si>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</si>
  <si>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</si>
  <si>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</si>
  <si>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</si>
  <si>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</si>
  <si>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</si>
  <si>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</si>
  <si>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</si>
  <si>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</si>
  <si>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</si>
  <si>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</si>
  <si>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</si>
  <si>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</si>
  <si>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</si>
  <si>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</si>
  <si>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</si>
  <si>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</si>
  <si>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</si>
  <si>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</si>
  <si>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</si>
  <si>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</si>
  <si>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</si>
  <si>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</si>
  <si>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</si>
  <si>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</si>
  <si>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</si>
  <si>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</si>
  <si>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</si>
  <si>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</si>
  <si>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</si>
  <si>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</si>
  <si>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</si>
  <si>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</si>
  <si>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</si>
  <si>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</si>
  <si>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</si>
  <si>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</si>
  <si>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</si>
  <si>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</si>
  <si>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</si>
  <si>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</si>
  <si>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</si>
  <si>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</si>
  <si>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</si>
  <si>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</si>
  <si>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</si>
  <si>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</si>
  <si>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</si>
  <si>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</si>
  <si>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</si>
  <si>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</si>
  <si>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</si>
  <si>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</si>
  <si>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</si>
  <si>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</si>
  <si>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</si>
  <si>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</si>
  <si>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</si>
  <si>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</si>
  <si>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</si>
  <si>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</si>
  <si>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</si>
  <si>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</si>
  <si>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</si>
  <si>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</si>
  <si>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</si>
  <si>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</si>
  <si>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</si>
  <si>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</si>
  <si>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</si>
  <si>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</si>
  <si>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</si>
  <si>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</si>
  <si>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</si>
  <si>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</si>
  <si>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</si>
  <si>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</si>
  <si>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</si>
  <si>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</si>
  <si>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</si>
  <si>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</si>
  <si>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</si>
  <si>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</si>
  <si>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</si>
  <si>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</si>
  <si>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</si>
  <si>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</si>
  <si>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</si>
  <si>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</si>
  <si>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</si>
  <si>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</si>
  <si>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</si>
  <si>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</si>
  <si>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</si>
  <si>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</si>
  <si>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</si>
  <si>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</si>
  <si>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</si>
  <si>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</si>
  <si>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</si>
  <si>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</si>
  <si>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</si>
  <si>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</si>
  <si>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</si>
  <si>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</si>
  <si>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</si>
  <si>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</si>
  <si>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</si>
  <si>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</si>
  <si>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</si>
  <si>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</si>
  <si>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</si>
  <si>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</si>
  <si>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</si>
  <si>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</si>
  <si>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</si>
  <si>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</si>
  <si>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</si>
  <si>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</si>
  <si>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</si>
  <si>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</si>
  <si>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</si>
  <si>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</si>
  <si>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</si>
  <si>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</si>
  <si>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</si>
  <si>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</si>
  <si>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</si>
  <si>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</si>
  <si>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</si>
  <si>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</si>
  <si>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</si>
  <si>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</si>
  <si>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</si>
  <si>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</si>
  <si>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</si>
  <si>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</si>
  <si>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</si>
  <si>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</si>
  <si>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</si>
  <si>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</si>
  <si>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</si>
  <si>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</si>
  <si>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</si>
  <si>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</si>
  <si>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</si>
  <si>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</si>
  <si>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</si>
  <si>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</si>
  <si>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</si>
  <si>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</si>
  <si>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</si>
  <si>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</si>
  <si>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</si>
  <si>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</si>
  <si>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</si>
  <si>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</si>
  <si>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</si>
  <si>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</si>
  <si>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</si>
  <si>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</si>
  <si>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</si>
  <si>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</si>
  <si>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</si>
  <si>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</si>
  <si>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</si>
  <si>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</si>
  <si>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</si>
  <si>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</si>
  <si>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</si>
  <si>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</si>
  <si>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</si>
  <si>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</si>
  <si>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</si>
  <si>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</si>
  <si>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</si>
  <si>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</si>
  <si>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</si>
  <si>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</si>
  <si>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</si>
  <si>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</si>
  <si>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</si>
  <si>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</si>
  <si>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</si>
  <si>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</si>
  <si>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</si>
  <si>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</si>
  <si>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</si>
  <si>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</si>
  <si>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</si>
  <si>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</si>
  <si>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</si>
  <si>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</si>
  <si>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</si>
  <si>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</si>
  <si>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</si>
  <si>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</si>
  <si>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</si>
  <si>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</si>
  <si>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</si>
  <si>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</si>
  <si>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</si>
  <si>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</si>
  <si>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</si>
  <si>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</si>
  <si>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</si>
  <si>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</si>
  <si>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</si>
  <si>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</si>
  <si>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</si>
  <si>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</si>
  <si>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</si>
  <si>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</si>
  <si>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</si>
  <si>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</si>
  <si>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</si>
  <si>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</si>
  <si>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</si>
  <si>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</si>
  <si>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</si>
  <si>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</si>
  <si>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</si>
  <si>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</si>
  <si>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</si>
  <si>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</si>
  <si>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</si>
  <si>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</si>
  <si>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</si>
  <si>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</si>
  <si>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</si>
  <si>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</si>
  <si>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</si>
  <si>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</si>
  <si>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</si>
  <si>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</si>
  <si>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</si>
  <si>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</si>
  <si>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</si>
  <si>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</si>
  <si>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</si>
  <si>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</si>
  <si>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</si>
  <si>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</si>
  <si>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</si>
  <si>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</si>
  <si>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</si>
  <si>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</si>
  <si>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</si>
  <si>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</si>
  <si>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</si>
  <si>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</si>
  <si>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</si>
  <si>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</si>
  <si>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</si>
  <si>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</si>
  <si>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</si>
  <si>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</si>
  <si>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</si>
  <si>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</si>
  <si>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</si>
  <si>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</si>
  <si>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</si>
  <si>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</si>
  <si>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</si>
  <si>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</si>
  <si>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</si>
  <si>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</si>
  <si>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</si>
  <si>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</si>
  <si>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</si>
  <si>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</si>
  <si>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</si>
  <si>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</si>
  <si>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</si>
  <si>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</si>
  <si>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</si>
  <si>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</si>
  <si>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</si>
  <si>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</si>
  <si>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</si>
  <si>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</si>
  <si>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</si>
  <si>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</si>
  <si>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</si>
  <si>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</si>
  <si>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</si>
  <si>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</si>
  <si>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</si>
  <si>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</si>
  <si>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</si>
  <si>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</si>
  <si>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</si>
  <si>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</si>
  <si>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</si>
  <si>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</si>
  <si>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</si>
  <si>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</si>
  <si>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</si>
  <si>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</si>
  <si>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</si>
  <si>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</si>
  <si>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</si>
  <si>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</si>
  <si>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</si>
  <si>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</si>
  <si>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</si>
  <si>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</si>
  <si>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</si>
  <si>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</si>
  <si>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</si>
  <si>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</si>
  <si>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</si>
  <si>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</si>
  <si>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</si>
  <si>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</si>
  <si>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</si>
  <si>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</si>
  <si>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</si>
  <si>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</si>
  <si>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</si>
  <si>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</si>
  <si>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</si>
  <si>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</si>
  <si>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</si>
  <si>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</si>
  <si>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</si>
  <si>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</si>
  <si>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</si>
  <si>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</si>
  <si>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</si>
  <si>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</si>
  <si>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</si>
  <si>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</si>
  <si>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</si>
  <si>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</si>
  <si>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</si>
  <si>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</si>
  <si>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</si>
  <si>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</si>
  <si>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</si>
  <si>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</si>
  <si>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</si>
  <si>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</si>
  <si>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</si>
  <si>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</si>
  <si>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</si>
  <si>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</si>
  <si>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</si>
  <si>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</si>
  <si>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</si>
  <si>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</si>
  <si>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</si>
  <si>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</si>
  <si>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</si>
  <si>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</si>
  <si>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</si>
  <si>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</si>
  <si>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</si>
  <si>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</si>
  <si>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</si>
  <si>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</si>
  <si>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</si>
  <si>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</si>
  <si>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</si>
  <si>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</si>
  <si>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</si>
  <si>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</si>
  <si>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</si>
  <si>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</si>
  <si>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</si>
  <si>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</si>
  <si>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</si>
  <si>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</si>
  <si>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</si>
  <si>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</si>
  <si>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</si>
  <si>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</si>
  <si>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</si>
  <si>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</si>
  <si>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</si>
  <si>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</si>
  <si>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</si>
  <si>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</si>
  <si>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</si>
  <si>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</si>
  <si>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</si>
  <si>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</si>
  <si>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</si>
  <si>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</si>
  <si>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</si>
  <si>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</si>
  <si>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</si>
  <si>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</si>
  <si>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</si>
  <si>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</si>
  <si>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</si>
  <si>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</si>
  <si>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</si>
  <si>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</si>
  <si>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</si>
  <si>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</si>
  <si>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</si>
  <si>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</si>
  <si>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</si>
  <si>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</si>
  <si>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</si>
  <si>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</si>
  <si>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</si>
  <si>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</si>
  <si>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</si>
  <si>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</si>
  <si>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</si>
  <si>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</si>
  <si>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</si>
  <si>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</si>
  <si>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</si>
  <si>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</si>
  <si>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</si>
  <si>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</si>
  <si>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</si>
  <si>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</si>
  <si>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</si>
  <si>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</si>
  <si>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</si>
  <si>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</si>
  <si>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</si>
  <si>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</si>
  <si>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</si>
  <si>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</si>
  <si>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</si>
  <si>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</si>
  <si>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</si>
  <si>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</si>
  <si>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</si>
  <si>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</si>
  <si>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</si>
  <si>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</si>
  <si>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</si>
  <si>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</si>
  <si>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</si>
  <si>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</si>
  <si>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</si>
  <si>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</si>
  <si>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</si>
  <si>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</si>
  <si>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</si>
  <si>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</si>
  <si>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</si>
  <si>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</si>
  <si>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</si>
  <si>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</si>
  <si>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</si>
  <si>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</si>
  <si>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</si>
  <si>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</si>
  <si>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</si>
  <si>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</si>
  <si>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</si>
  <si>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</si>
  <si>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</si>
  <si>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</si>
  <si>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</si>
  <si>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</si>
  <si>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</si>
  <si>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</si>
  <si>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</si>
  <si>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</si>
  <si>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</si>
  <si>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</si>
  <si>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</si>
  <si>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</si>
  <si>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</si>
  <si>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</si>
  <si>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</si>
  <si>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</si>
  <si>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</si>
  <si>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</si>
  <si>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</si>
  <si>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</si>
  <si>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</si>
  <si>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</si>
  <si>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</si>
  <si>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</si>
  <si>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</si>
  <si>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</si>
  <si>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</si>
  <si>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</si>
  <si>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</si>
  <si>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</si>
  <si>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</si>
  <si>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</si>
  <si>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</si>
  <si>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</si>
  <si>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</si>
  <si>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</si>
  <si>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</si>
  <si>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</si>
  <si>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</si>
  <si>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</si>
  <si>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</si>
  <si>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</si>
  <si>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</si>
  <si>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</si>
  <si>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</si>
  <si>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</si>
  <si>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</si>
  <si>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</si>
  <si>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</si>
  <si>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</si>
  <si>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</si>
  <si>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</si>
  <si>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</si>
  <si>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</si>
  <si>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</si>
  <si>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</si>
  <si>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</si>
  <si>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</si>
  <si>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</si>
  <si>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</si>
  <si>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</si>
  <si>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</si>
  <si>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</si>
  <si>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</si>
  <si>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</si>
  <si>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</si>
  <si>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</si>
  <si>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</si>
  <si>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</si>
  <si>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</si>
  <si>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</si>
  <si>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</si>
  <si>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</si>
  <si>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</si>
  <si>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</si>
  <si>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</si>
  <si>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</si>
  <si>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</si>
  <si>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</si>
  <si>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</si>
  <si>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</si>
  <si>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</si>
  <si>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</si>
  <si>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</si>
  <si>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</si>
  <si>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</si>
  <si>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</si>
  <si>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</si>
  <si>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</si>
  <si>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</si>
  <si>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</si>
  <si>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</si>
  <si>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</si>
  <si>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</si>
  <si>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</si>
  <si>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</si>
  <si>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</si>
  <si>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</si>
  <si>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</si>
  <si>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</si>
  <si>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</si>
  <si>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</si>
  <si>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</si>
  <si>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</si>
  <si>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</si>
  <si>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</si>
  <si>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</si>
  <si>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</si>
  <si>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</si>
  <si>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</si>
  <si>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</si>
  <si>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</si>
  <si>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</si>
  <si>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</si>
  <si>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</si>
  <si>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</si>
  <si>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</si>
  <si>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</si>
  <si>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</si>
  <si>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</si>
  <si>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</si>
  <si>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</si>
  <si>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</si>
  <si>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</si>
  <si>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</si>
  <si>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</si>
  <si>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</si>
  <si>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</si>
  <si>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</si>
  <si>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</si>
  <si>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</si>
  <si>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</si>
  <si>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</si>
  <si>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</si>
  <si>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</si>
  <si>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</si>
  <si>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</si>
  <si>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</si>
  <si>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</si>
  <si>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</si>
  <si>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</si>
  <si>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</si>
  <si>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</si>
  <si>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</si>
  <si>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</si>
  <si>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</si>
  <si>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</si>
  <si>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</si>
  <si>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</si>
  <si>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</si>
  <si>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</si>
  <si>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</si>
  <si>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</si>
  <si>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</si>
  <si>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</si>
  <si>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</si>
  <si>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</si>
  <si>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</si>
  <si>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</si>
  <si>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</si>
  <si>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</si>
  <si>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</si>
  <si>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</si>
  <si>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</si>
  <si>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</si>
  <si>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</si>
  <si>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</si>
  <si>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</si>
  <si>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</si>
  <si>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</si>
  <si>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</si>
  <si>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</si>
  <si>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</si>
  <si>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</si>
  <si>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</si>
  <si>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</si>
  <si>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</si>
  <si>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</si>
  <si>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</si>
  <si>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</si>
  <si>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</si>
  <si>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</si>
  <si>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</si>
  <si>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</si>
  <si>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</si>
  <si>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</si>
  <si>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</si>
  <si>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</si>
  <si>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</si>
  <si>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</si>
  <si>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</si>
  <si>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</si>
  <si>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</si>
  <si>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</si>
  <si>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</si>
  <si>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</si>
  <si>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</si>
  <si>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</si>
  <si>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</si>
  <si>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</si>
  <si>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</si>
  <si>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</si>
  <si>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</si>
  <si>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</si>
  <si>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</si>
  <si>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</si>
  <si>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</si>
  <si>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</si>
  <si>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</si>
  <si>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</si>
  <si>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</si>
  <si>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</si>
  <si>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</si>
  <si>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</si>
  <si>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</si>
  <si>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</si>
  <si>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</si>
  <si>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</si>
  <si>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</si>
  <si>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</si>
  <si>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</si>
  <si>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</si>
  <si>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</si>
  <si>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</si>
  <si>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</si>
  <si>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</si>
  <si>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</si>
  <si>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</si>
  <si>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</si>
  <si>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</si>
  <si>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</si>
  <si>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</si>
  <si>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</si>
  <si>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</si>
  <si>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</si>
  <si>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</si>
  <si>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</si>
  <si>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</si>
  <si>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</si>
  <si>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</si>
  <si>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</si>
  <si>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</si>
  <si>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</si>
  <si>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</si>
  <si>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</si>
  <si>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</si>
  <si>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</si>
  <si>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</si>
  <si>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</si>
  <si>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</si>
  <si>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</si>
  <si>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</si>
  <si>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</si>
  <si>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</si>
  <si>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</si>
  <si>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</si>
  <si>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</si>
  <si>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</si>
  <si>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</si>
  <si>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</si>
  <si>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</si>
  <si>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</si>
  <si>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</si>
  <si>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</si>
  <si>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</si>
  <si>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</si>
  <si>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</si>
  <si>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</si>
  <si>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</si>
  <si>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</si>
  <si>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</si>
  <si>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</si>
  <si>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</si>
  <si>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</si>
  <si>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</si>
  <si>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</si>
  <si>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</si>
  <si>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</si>
  <si>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</si>
  <si>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</si>
  <si>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</si>
  <si>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</si>
  <si>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</si>
  <si>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</si>
  <si>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</si>
  <si>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</si>
  <si>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</si>
  <si>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</si>
  <si>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</si>
  <si>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</si>
  <si>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</si>
  <si>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</si>
  <si>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</si>
  <si>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</si>
  <si>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</si>
  <si>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</si>
  <si>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</si>
  <si>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</si>
  <si>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</si>
  <si>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</si>
  <si>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</si>
  <si>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</si>
  <si>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</si>
  <si>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</si>
  <si>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</si>
  <si>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</si>
  <si>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</si>
  <si>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</si>
  <si>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</si>
  <si>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</si>
  <si>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</si>
  <si>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</si>
  <si>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</si>
  <si>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</si>
  <si>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</si>
  <si>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</si>
  <si>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</si>
  <si>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</si>
  <si>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</si>
  <si>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</si>
  <si>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</si>
  <si>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</si>
  <si>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</si>
  <si>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</si>
  <si>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</si>
  <si>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</si>
  <si>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</si>
  <si>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</si>
  <si>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</si>
  <si>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</si>
  <si>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</si>
  <si>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</si>
  <si>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</si>
  <si>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</si>
  <si>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</si>
  <si>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</si>
  <si>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</si>
  <si>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</si>
  <si>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</si>
  <si>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</si>
  <si>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</si>
  <si>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</si>
  <si>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</si>
  <si>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</si>
  <si>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</si>
  <si>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</si>
  <si>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</si>
  <si>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</si>
  <si>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</si>
  <si>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</si>
  <si>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</si>
  <si>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</si>
  <si>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</si>
  <si>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</si>
  <si>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</si>
  <si>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</si>
  <si>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</si>
  <si>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</si>
  <si>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</si>
  <si>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</si>
  <si>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</si>
  <si>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</si>
  <si>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</si>
  <si>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</si>
  <si>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</si>
  <si>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</si>
  <si>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</si>
  <si>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</si>
  <si>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</si>
  <si>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</si>
  <si>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</si>
  <si>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</si>
  <si>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</si>
  <si>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</si>
  <si>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</si>
  <si>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</si>
  <si>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</si>
  <si>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</si>
  <si>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</si>
  <si>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</si>
  <si>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</si>
  <si>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</si>
  <si>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</si>
  <si>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</si>
  <si>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</si>
  <si>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</si>
  <si>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</si>
  <si>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</si>
  <si>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</si>
  <si>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</si>
  <si>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</si>
  <si>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</si>
  <si>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</si>
  <si>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</si>
  <si>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</si>
  <si>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</si>
  <si>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</si>
  <si>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</si>
  <si>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</si>
  <si>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</si>
  <si>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</si>
  <si>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</si>
  <si>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</si>
  <si>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</si>
  <si>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</si>
  <si>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</si>
  <si>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</si>
  <si>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</si>
  <si>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</si>
  <si>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</si>
  <si>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</si>
  <si>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</si>
  <si>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</si>
  <si>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</si>
  <si>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</si>
  <si>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</si>
  <si>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</si>
  <si>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</si>
  <si>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</si>
  <si>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</si>
  <si>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</si>
  <si>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</si>
  <si>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</si>
  <si>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</si>
  <si>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</si>
  <si>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</si>
  <si>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</si>
  <si>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</si>
  <si>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</si>
  <si>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</si>
  <si>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</si>
  <si>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</si>
  <si>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</si>
  <si>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</si>
  <si>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</si>
  <si>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</si>
  <si>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</si>
  <si>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</si>
  <si>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</si>
  <si>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</si>
  <si>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</si>
  <si>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</si>
  <si>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</si>
  <si>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</si>
  <si>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</si>
  <si>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</si>
  <si>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</si>
  <si>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</si>
  <si>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</si>
  <si>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</si>
  <si>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</si>
  <si>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</si>
  <si>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</si>
  <si>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</si>
  <si>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</si>
  <si>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</si>
  <si>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</si>
  <si>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</si>
  <si>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</si>
  <si>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</si>
  <si>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</si>
  <si>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</si>
  <si>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</si>
  <si>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</si>
  <si>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</si>
  <si>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</si>
  <si>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</si>
  <si>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</si>
  <si>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</si>
  <si>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</si>
  <si>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</si>
  <si>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</si>
  <si>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</si>
  <si>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</si>
  <si>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</si>
  <si>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</si>
  <si>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</si>
  <si>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</si>
  <si>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</si>
  <si>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</si>
  <si>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</si>
  <si>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</si>
  <si>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</si>
  <si>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</si>
  <si>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</si>
  <si>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</si>
  <si>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</si>
  <si>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</si>
  <si>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</si>
  <si>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</si>
  <si>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</si>
  <si>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</si>
  <si>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</si>
  <si>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</si>
  <si>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</si>
  <si>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</si>
  <si>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</si>
  <si>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</si>
  <si>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</si>
  <si>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</si>
  <si>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</si>
  <si>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</si>
  <si>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</si>
  <si>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</si>
  <si>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</si>
  <si>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</si>
  <si>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</si>
  <si>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</si>
  <si>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</si>
  <si>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</si>
  <si>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</si>
  <si>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</si>
  <si>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</si>
  <si>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</si>
  <si>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</si>
  <si>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</si>
  <si>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</si>
  <si>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</si>
  <si>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</si>
  <si>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</si>
  <si>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</si>
  <si>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</si>
  <si>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</si>
  <si>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</si>
  <si>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</si>
  <si>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</si>
  <si>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</si>
  <si>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</si>
  <si>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</si>
  <si>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</si>
  <si>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</si>
  <si>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</si>
  <si>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</si>
  <si>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</si>
  <si>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</si>
  <si>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</si>
  <si>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</si>
  <si>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</si>
  <si>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</si>
  <si>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</si>
  <si>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</si>
  <si>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</si>
  <si>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</si>
  <si>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</si>
  <si>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</si>
  <si>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</si>
  <si>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</si>
  <si>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</si>
  <si>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</si>
  <si>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</si>
  <si>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</si>
  <si>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</si>
  <si>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</si>
  <si>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</si>
  <si>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</si>
  <si>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</si>
  <si>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</si>
  <si>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</si>
  <si>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</si>
  <si>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</si>
  <si>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</si>
  <si>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</si>
  <si>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</si>
  <si>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</si>
  <si>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</si>
  <si>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</si>
  <si>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</si>
  <si>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</si>
  <si>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</si>
  <si>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</si>
  <si>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</si>
  <si>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</si>
  <si>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</si>
  <si>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</si>
  <si>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</si>
  <si>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</si>
  <si>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</si>
  <si>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</si>
  <si>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</si>
  <si>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</si>
  <si>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</si>
  <si>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</si>
  <si>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</si>
  <si>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</si>
  <si>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</si>
  <si>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</si>
  <si>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</si>
  <si>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</si>
  <si>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</si>
  <si>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</si>
  <si>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</si>
  <si>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</si>
  <si>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</si>
  <si>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</si>
  <si>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</si>
  <si>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</si>
  <si>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</si>
  <si>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</si>
  <si>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</si>
  <si>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</si>
  <si>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</si>
  <si>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</si>
  <si>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</si>
  <si>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</si>
  <si>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</si>
  <si>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</si>
  <si>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</si>
  <si>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</si>
  <si>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</si>
  <si>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</si>
  <si>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</si>
  <si>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</si>
  <si>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</si>
  <si>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</si>
  <si>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</si>
  <si>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</si>
  <si>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</si>
  <si>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</si>
  <si>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</si>
  <si>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</si>
  <si>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</si>
  <si>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</si>
  <si>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</si>
  <si>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</si>
  <si>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</si>
  <si>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</si>
  <si>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</si>
  <si>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</si>
  <si>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</si>
  <si>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</si>
  <si>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</si>
  <si>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</si>
  <si>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</si>
  <si>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</si>
  <si>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</si>
  <si>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</si>
  <si>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</si>
  <si>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</si>
  <si>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</si>
  <si>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</si>
  <si>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</si>
  <si>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</si>
  <si>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</si>
  <si>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</si>
  <si>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</si>
  <si>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</si>
  <si>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</si>
  <si>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</si>
  <si>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</si>
  <si>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</si>
  <si>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</si>
  <si>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</si>
  <si>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</si>
  <si>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</si>
  <si>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</si>
  <si>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</si>
  <si>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</si>
  <si>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</si>
  <si>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</si>
  <si>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</si>
  <si>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</si>
  <si>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</si>
  <si>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</si>
  <si>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</si>
  <si>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</si>
  <si>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</si>
  <si>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</si>
  <si>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</si>
  <si>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</si>
  <si>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</si>
  <si>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</si>
  <si>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</si>
  <si>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</si>
  <si>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</si>
  <si>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</si>
  <si>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</si>
  <si>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</si>
  <si>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</si>
  <si>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</si>
  <si>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</si>
  <si>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</si>
  <si>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</si>
  <si>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</si>
  <si>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</si>
  <si>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</si>
  <si>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</si>
  <si>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</si>
  <si>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</si>
  <si>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</si>
  <si>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</si>
  <si>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</si>
  <si>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</si>
  <si>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</si>
  <si>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</si>
  <si>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</si>
  <si>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</si>
  <si>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</si>
  <si>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</si>
  <si>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</si>
  <si>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</si>
  <si>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</si>
  <si>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</si>
  <si>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</si>
  <si>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</si>
  <si>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</si>
  <si>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</si>
  <si>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</si>
  <si>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</si>
  <si>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</si>
  <si>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</si>
  <si>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</si>
  <si>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</si>
  <si>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</si>
  <si>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</si>
  <si>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</si>
  <si>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</si>
  <si>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</si>
  <si>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</si>
  <si>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</si>
  <si>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</si>
  <si>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</si>
  <si>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</si>
  <si>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</si>
  <si>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</si>
  <si>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</si>
  <si>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</si>
  <si>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</si>
  <si>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</si>
  <si>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</si>
  <si>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</si>
  <si>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</si>
  <si>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</si>
  <si>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</si>
  <si>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</si>
  <si>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</si>
  <si>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</si>
  <si>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</si>
  <si>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</si>
  <si>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</si>
  <si>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</si>
  <si>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</si>
  <si>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</si>
  <si>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</si>
  <si>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</si>
  <si>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</si>
  <si>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</si>
  <si>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</si>
  <si>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</si>
  <si>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</si>
  <si>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</si>
  <si>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</si>
  <si>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</si>
  <si>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</si>
  <si>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</si>
  <si>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</si>
  <si>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</si>
  <si>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</si>
  <si>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</si>
  <si>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</si>
  <si>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</si>
  <si>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</si>
  <si>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</si>
  <si>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</si>
  <si>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</si>
  <si>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</si>
  <si>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</si>
  <si>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</si>
  <si>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</si>
  <si>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</si>
  <si>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</si>
  <si>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</si>
  <si>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</si>
  <si>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</si>
  <si>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</si>
  <si>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</si>
  <si>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</si>
  <si>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</si>
  <si>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</si>
  <si>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</si>
  <si>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</si>
  <si>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</si>
  <si>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</si>
  <si>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</si>
  <si>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</si>
  <si>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</si>
  <si>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</si>
  <si>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</si>
  <si>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</si>
  <si>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</si>
  <si>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</si>
  <si>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</si>
  <si>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</si>
  <si>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</si>
  <si>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</si>
  <si>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</si>
  <si>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</si>
  <si>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</si>
  <si>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</si>
  <si>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</si>
  <si>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</si>
  <si>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</si>
  <si>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</si>
  <si>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</si>
  <si>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</si>
  <si>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</si>
  <si>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</si>
  <si>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</si>
  <si>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</si>
  <si>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</si>
  <si>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</si>
  <si>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</si>
  <si>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</si>
  <si>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</si>
  <si>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</si>
  <si>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</si>
  <si>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</si>
  <si>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</si>
  <si>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</si>
  <si>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</si>
  <si>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</si>
  <si>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</si>
  <si>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</si>
  <si>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</si>
  <si>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</si>
  <si>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</si>
  <si>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</si>
  <si>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</si>
  <si>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</si>
  <si>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</si>
  <si>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</si>
  <si>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</si>
  <si>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</si>
  <si>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</si>
  <si>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</si>
  <si>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</si>
  <si>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</si>
  <si>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</si>
  <si>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</si>
  <si>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</si>
  <si>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</si>
  <si>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</si>
  <si>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</si>
  <si>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</si>
  <si>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</si>
  <si>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</si>
  <si>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</si>
  <si>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</si>
  <si>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</si>
  <si>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</si>
  <si>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</si>
  <si>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</si>
  <si>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</si>
  <si>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</si>
  <si>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</si>
  <si>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</si>
  <si>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</si>
  <si>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</si>
  <si>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</si>
  <si>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</si>
  <si>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</si>
  <si>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</si>
  <si>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</si>
  <si>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</si>
  <si>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</si>
  <si>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</si>
  <si>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</si>
  <si>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</si>
  <si>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</si>
  <si>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</si>
  <si>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</si>
  <si>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</si>
  <si>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</si>
  <si>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</si>
  <si>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</si>
  <si>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</si>
  <si>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</si>
  <si>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</si>
  <si>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</si>
  <si>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</si>
  <si>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</si>
  <si>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</si>
  <si>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</si>
  <si>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</si>
  <si>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</si>
  <si>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</si>
  <si>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</si>
  <si>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</si>
  <si>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</si>
  <si>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</si>
  <si>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</si>
  <si>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</si>
  <si>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</si>
  <si>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</si>
  <si>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</si>
  <si>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</si>
  <si>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</si>
  <si>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</si>
  <si>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</si>
  <si>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</si>
  <si>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</si>
  <si>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</si>
  <si>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</si>
  <si>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</si>
  <si>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</si>
  <si>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</si>
  <si>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</si>
  <si>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</si>
  <si>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</si>
  <si>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</si>
  <si>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</si>
  <si>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</si>
  <si>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</si>
  <si>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</si>
  <si>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</si>
  <si>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</si>
  <si>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</si>
  <si>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</si>
  <si>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</si>
  <si>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</si>
  <si>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</si>
  <si>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</si>
  <si>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</si>
  <si>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</si>
  <si>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</si>
  <si>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</si>
  <si>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</si>
  <si>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</si>
  <si>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</si>
  <si>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</si>
  <si>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</si>
  <si>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</si>
  <si>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</si>
  <si>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</si>
  <si>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</si>
  <si>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</si>
  <si>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</si>
  <si>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</si>
  <si>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</si>
  <si>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</si>
  <si>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</si>
  <si>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</si>
  <si>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</si>
  <si>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</si>
  <si>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</si>
  <si>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</si>
  <si>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</si>
  <si>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</si>
  <si>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</si>
  <si>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</si>
  <si>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</si>
  <si>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</si>
  <si>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</si>
  <si>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</si>
  <si>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</si>
  <si>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</si>
  <si>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</si>
  <si>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</si>
  <si>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</si>
  <si>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</si>
  <si>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</si>
  <si>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</si>
  <si>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</si>
  <si>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</si>
  <si>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</si>
  <si>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</si>
  <si>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</si>
  <si>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</si>
  <si>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</si>
  <si>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</si>
  <si>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</si>
  <si>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</si>
  <si>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</si>
  <si>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</si>
  <si>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</si>
  <si>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</si>
  <si>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</si>
  <si>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</si>
  <si>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</si>
  <si>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</si>
  <si>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</si>
  <si>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</si>
  <si>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</si>
  <si>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</si>
  <si>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</si>
  <si>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</si>
  <si>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</si>
  <si>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</si>
  <si>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</si>
  <si>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</si>
  <si>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</si>
  <si>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</si>
  <si>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</si>
  <si>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</si>
  <si>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</si>
  <si>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</si>
  <si>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</si>
  <si>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</si>
  <si>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</si>
  <si>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</si>
  <si>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</si>
  <si>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</si>
  <si>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</si>
  <si>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</si>
  <si>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</si>
  <si>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</si>
  <si>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</si>
  <si>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</si>
  <si>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</si>
  <si>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</si>
  <si>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</si>
  <si>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</si>
  <si>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</si>
  <si>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</si>
  <si>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</si>
  <si>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</si>
  <si>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</si>
  <si>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</si>
  <si>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</si>
  <si>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</si>
  <si>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</si>
  <si>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</si>
  <si>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</si>
  <si>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</si>
  <si>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</si>
  <si>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</si>
  <si>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</si>
  <si>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</si>
  <si>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</si>
  <si>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</si>
  <si>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</si>
  <si>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</si>
  <si>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</si>
  <si>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</si>
  <si>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</si>
  <si>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</si>
  <si>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</si>
  <si>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</si>
  <si>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</si>
  <si>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</si>
  <si>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</si>
  <si>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</si>
  <si>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</si>
  <si>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</si>
  <si>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</si>
  <si>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</si>
  <si>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</si>
  <si>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</si>
  <si>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</si>
  <si>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</si>
  <si>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</si>
  <si>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</si>
  <si>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</si>
  <si>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</si>
  <si>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</si>
  <si>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</si>
  <si>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</si>
  <si>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</si>
  <si>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</si>
  <si>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</si>
  <si>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</si>
  <si>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</si>
  <si>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</si>
  <si>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</si>
  <si>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</si>
  <si>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</si>
  <si>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</si>
  <si>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</si>
  <si>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</si>
  <si>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</si>
  <si>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</si>
  <si>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</si>
  <si>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</si>
  <si>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</si>
  <si>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</si>
  <si>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</si>
  <si>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</si>
  <si>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</si>
  <si>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</si>
  <si>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</si>
  <si>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</si>
  <si>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</si>
  <si>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</si>
  <si>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</si>
  <si>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</si>
  <si>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</si>
  <si>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</si>
  <si>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</si>
  <si>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</si>
  <si>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</si>
  <si>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</si>
  <si>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</si>
  <si>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</si>
  <si>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</si>
  <si>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</si>
  <si>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</si>
  <si>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</si>
  <si>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</si>
  <si>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</si>
  <si>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</si>
  <si>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</si>
  <si>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</si>
  <si>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</si>
  <si>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</si>
  <si>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</si>
  <si>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</si>
  <si>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</si>
  <si>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</si>
  <si>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</si>
  <si>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</si>
  <si>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</si>
  <si>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</si>
  <si>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</si>
  <si>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</si>
  <si>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</si>
  <si>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</si>
  <si>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</si>
  <si>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</si>
  <si>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</si>
  <si>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</si>
  <si>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</si>
  <si>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</si>
  <si>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</si>
  <si>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</si>
  <si>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</si>
  <si>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</si>
  <si>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</si>
  <si>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</si>
  <si>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</si>
  <si>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</si>
  <si>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</si>
  <si>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</si>
  <si>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</si>
  <si>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</si>
  <si>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</si>
  <si>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</si>
  <si>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</si>
  <si>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</si>
  <si>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</si>
  <si>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</si>
  <si>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</si>
  <si>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</si>
  <si>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</si>
  <si>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</si>
  <si>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</si>
  <si>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</si>
  <si>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</si>
  <si>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</si>
  <si>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</si>
  <si>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</si>
  <si>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</si>
  <si>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</si>
  <si>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</si>
  <si>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</si>
  <si>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</si>
  <si>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</si>
  <si>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</si>
  <si>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</si>
  <si>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</si>
  <si>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</si>
  <si>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</si>
  <si>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</si>
  <si>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</si>
  <si>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</si>
  <si>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</si>
  <si>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</si>
  <si>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</si>
  <si>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</si>
  <si>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</si>
  <si>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</si>
  <si>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</si>
  <si>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</si>
  <si>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</si>
  <si>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</si>
  <si>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</si>
  <si>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</si>
  <si>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</si>
  <si>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</si>
  <si>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</si>
  <si>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</si>
  <si>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</si>
  <si>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</si>
  <si>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</si>
  <si>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</si>
  <si>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</si>
  <si>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</si>
  <si>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</si>
  <si>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</si>
  <si>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</si>
  <si>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</si>
  <si>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</si>
  <si>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</si>
  <si>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</si>
  <si>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</si>
  <si>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</si>
  <si>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</si>
  <si>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</si>
  <si>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</si>
  <si>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</si>
  <si>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</si>
  <si>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</si>
  <si>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</si>
  <si>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</si>
  <si>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</si>
  <si>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</si>
  <si>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</si>
  <si>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</si>
  <si>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</si>
  <si>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</si>
  <si>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</si>
  <si>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</si>
  <si>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</si>
  <si>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</si>
  <si>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</si>
  <si>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</si>
  <si>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</si>
  <si>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</si>
  <si>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</si>
  <si>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</si>
  <si>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</si>
  <si>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</si>
  <si>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</si>
  <si>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</si>
  <si>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</si>
  <si>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</si>
  <si>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</si>
  <si>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</si>
  <si>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</si>
  <si>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</si>
  <si>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</si>
  <si>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</si>
  <si>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</si>
  <si>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</si>
  <si>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</si>
  <si>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</si>
  <si>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</si>
  <si>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</si>
  <si>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</si>
  <si>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</si>
  <si>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</si>
  <si>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</si>
  <si>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</si>
  <si>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</si>
  <si>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</si>
  <si>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</si>
  <si>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</si>
  <si>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</si>
  <si>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</si>
  <si>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</si>
  <si>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</si>
  <si>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</si>
  <si>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</si>
  <si>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</si>
  <si>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</si>
  <si>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</si>
  <si>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</si>
  <si>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</si>
  <si>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</si>
  <si>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</si>
  <si>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</si>
  <si>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</si>
  <si>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</si>
  <si>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</si>
  <si>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</si>
  <si>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</si>
  <si>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</si>
  <si>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</si>
  <si>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</si>
  <si>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</si>
  <si>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</si>
  <si>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</si>
  <si>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</si>
  <si>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</si>
  <si>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</si>
  <si>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</si>
  <si>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</si>
  <si>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</si>
  <si>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</si>
  <si>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</si>
  <si>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</si>
  <si>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</si>
  <si>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</si>
  <si>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</si>
  <si>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</si>
  <si>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</si>
  <si>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</si>
  <si>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</si>
  <si>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</si>
  <si>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</si>
  <si>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</si>
  <si>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</si>
  <si>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</si>
  <si>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</si>
  <si>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</si>
  <si>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</si>
  <si>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</si>
  <si>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</si>
  <si>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</si>
  <si>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</si>
  <si>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</si>
  <si>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</si>
  <si>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</si>
  <si>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</si>
  <si>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</si>
  <si>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</si>
  <si>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</si>
  <si>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</si>
  <si>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</si>
  <si>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</si>
  <si>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</si>
  <si>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</si>
  <si>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</si>
  <si>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</si>
  <si>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</si>
  <si>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</si>
  <si>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</si>
  <si>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</si>
  <si>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</si>
  <si>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</si>
  <si>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</si>
  <si>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</si>
  <si>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</si>
  <si>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</si>
  <si>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</si>
  <si>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</si>
  <si>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</si>
  <si>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</si>
  <si>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</si>
  <si>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</si>
  <si>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</si>
  <si>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</si>
  <si>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</si>
  <si>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</si>
  <si>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</si>
  <si>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</si>
  <si>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</si>
  <si>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</si>
  <si>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</si>
  <si>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</si>
  <si>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</si>
  <si>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</si>
  <si>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</si>
  <si>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</si>
  <si>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</si>
  <si>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</si>
  <si>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</si>
  <si>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</si>
  <si>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</si>
  <si>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</si>
  <si>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</si>
  <si>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</si>
  <si>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</si>
  <si>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</si>
  <si>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</si>
  <si>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</si>
  <si>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</si>
  <si>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</si>
  <si>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</si>
  <si>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</si>
  <si>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</si>
  <si>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</si>
  <si>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</si>
  <si>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</si>
  <si>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</si>
  <si>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</si>
  <si>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</si>
  <si>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</si>
  <si>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</si>
  <si>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</si>
  <si>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</si>
  <si>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</si>
  <si>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</si>
  <si>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</si>
  <si>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</si>
  <si>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</si>
  <si>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</si>
  <si>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</si>
  <si>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</si>
  <si>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</si>
  <si>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</si>
  <si>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</si>
  <si>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</si>
  <si>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</si>
  <si>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</si>
  <si>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</si>
  <si>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</si>
  <si>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</si>
  <si>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</si>
  <si>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</si>
  <si>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</si>
  <si>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</si>
  <si>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</si>
  <si>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</si>
  <si>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</si>
  <si>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</si>
  <si>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</si>
  <si>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</si>
  <si>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</si>
  <si>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</si>
  <si>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</si>
  <si>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</si>
  <si>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</si>
  <si>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</si>
  <si>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</si>
  <si>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</si>
  <si>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</si>
  <si>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</si>
  <si>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</si>
  <si>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</si>
  <si>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</si>
  <si>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</si>
  <si>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</si>
  <si>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</si>
  <si>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</si>
  <si>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</si>
  <si>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</si>
  <si>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</si>
  <si>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</si>
  <si>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</si>
  <si>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</si>
  <si>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</si>
  <si>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</si>
  <si>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</si>
  <si>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</si>
  <si>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</si>
  <si>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</si>
  <si>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</si>
  <si>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</si>
  <si>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</si>
  <si>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</si>
  <si>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</si>
  <si>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</si>
  <si>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</si>
  <si>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</si>
  <si>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</si>
  <si>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</si>
  <si>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</si>
  <si>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</si>
  <si>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</si>
  <si>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</si>
  <si>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</si>
  <si>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</si>
  <si>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</si>
  <si>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</si>
  <si>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</si>
  <si>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</si>
  <si>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</si>
  <si>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</si>
  <si>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</si>
  <si>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</si>
  <si>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</si>
  <si>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</si>
  <si>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</si>
  <si>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</si>
  <si>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</si>
  <si>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</si>
  <si>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</si>
  <si>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</si>
  <si>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</si>
  <si>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</si>
  <si>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</si>
  <si>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</si>
  <si>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</si>
  <si>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</si>
  <si>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</si>
  <si>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</si>
  <si>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</si>
  <si>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</si>
  <si>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</si>
  <si>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</si>
  <si>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</si>
  <si>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</si>
  <si>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</si>
  <si>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</si>
  <si>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</si>
  <si>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</si>
  <si>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</si>
  <si>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</si>
  <si>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</si>
  <si>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</si>
  <si>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</si>
  <si>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</si>
  <si>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</si>
  <si>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</si>
  <si>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</si>
  <si>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</si>
  <si>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</si>
  <si>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</si>
  <si>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</si>
  <si>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</si>
  <si>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</si>
  <si>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</si>
  <si>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</si>
  <si>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</si>
  <si>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</si>
  <si>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</si>
  <si>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</si>
  <si>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</si>
  <si>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</si>
  <si>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</si>
  <si>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</si>
  <si>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</si>
  <si>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</si>
  <si>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</si>
  <si>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</si>
  <si>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</si>
  <si>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</si>
  <si>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</si>
  <si>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</si>
  <si>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</si>
  <si>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</si>
  <si>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</si>
  <si>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</si>
  <si>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</si>
  <si>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</si>
  <si>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</si>
  <si>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</si>
  <si>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</si>
  <si>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</si>
  <si>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</si>
  <si>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</si>
  <si>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</si>
  <si>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</si>
  <si>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</si>
  <si>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</si>
  <si>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</si>
  <si>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</si>
  <si>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</si>
  <si>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</si>
  <si>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</si>
  <si>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</si>
  <si>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</si>
  <si>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</si>
  <si>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</si>
  <si>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</si>
  <si>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</si>
  <si>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</si>
  <si>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</si>
  <si>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</si>
  <si>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</si>
  <si>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</si>
  <si>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</si>
  <si>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</si>
  <si>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</si>
  <si>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</si>
  <si>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</si>
  <si>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</si>
  <si>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</si>
  <si>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</si>
  <si>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</si>
  <si>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</si>
  <si>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</si>
  <si>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</si>
  <si>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</si>
  <si>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</si>
  <si>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</si>
  <si>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</si>
  <si>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</si>
  <si>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</si>
  <si>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</si>
  <si>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</si>
  <si>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</si>
  <si>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</si>
  <si>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</si>
  <si>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</si>
  <si>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</si>
  <si>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</si>
  <si>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</si>
  <si>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</si>
  <si>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</si>
  <si>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</si>
  <si>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</si>
  <si>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</si>
  <si>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</si>
  <si>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</si>
  <si>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</si>
  <si>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</si>
  <si>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</si>
  <si>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</si>
  <si>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</si>
  <si>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</si>
  <si>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</si>
  <si>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</si>
  <si>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</si>
  <si>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</si>
  <si>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</si>
  <si>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</si>
  <si>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</si>
  <si>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</si>
  <si>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</si>
  <si>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</si>
  <si>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</si>
  <si>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</si>
  <si>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</si>
  <si>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</si>
  <si>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</si>
  <si>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</si>
  <si>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</si>
  <si>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</si>
  <si>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</si>
  <si>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</si>
  <si>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</si>
  <si>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</si>
  <si>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</si>
  <si>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</si>
  <si>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</si>
  <si>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</si>
  <si>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</si>
  <si>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</si>
  <si>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</si>
  <si>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</si>
  <si>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</si>
  <si>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</si>
  <si>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</si>
  <si>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</si>
  <si>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</si>
  <si>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</si>
  <si>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</si>
  <si>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</si>
  <si>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</si>
  <si>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</si>
  <si>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</si>
  <si>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</si>
  <si>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</si>
  <si>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</si>
  <si>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</si>
  <si>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</si>
  <si>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</si>
  <si>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</si>
  <si>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</si>
  <si>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</si>
  <si>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</si>
  <si>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</si>
  <si>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</si>
  <si>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</si>
  <si>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</si>
  <si>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</si>
  <si>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</si>
  <si>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</si>
  <si>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</si>
  <si>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</si>
  <si>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</si>
  <si>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</si>
  <si>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</si>
  <si>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</si>
  <si>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</si>
  <si>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</si>
  <si>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</si>
  <si>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</si>
  <si>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</si>
  <si>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</si>
  <si>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</si>
  <si>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</si>
  <si>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</si>
  <si>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</si>
  <si>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</si>
  <si>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</si>
  <si>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</si>
  <si>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</si>
  <si>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</si>
  <si>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</si>
  <si>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</si>
  <si>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</si>
  <si>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</si>
  <si>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</si>
  <si>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</si>
  <si>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</si>
  <si>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</si>
  <si>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</si>
  <si>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</si>
  <si>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</si>
  <si>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</si>
  <si>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</si>
  <si>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</si>
  <si>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</si>
  <si>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</si>
  <si>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</si>
  <si>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</si>
  <si>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</si>
  <si>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</si>
  <si>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</si>
  <si>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</si>
  <si>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</si>
  <si>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</si>
  <si>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</si>
  <si>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</si>
  <si>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</si>
  <si>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</si>
  <si>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</si>
  <si>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</si>
  <si>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</si>
  <si>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</si>
  <si>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</si>
  <si>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</si>
  <si>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</si>
  <si>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</si>
  <si>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</si>
  <si>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</si>
  <si>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</si>
  <si>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</si>
  <si>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</si>
  <si>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</si>
  <si>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</si>
  <si>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</si>
  <si>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</si>
  <si>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</si>
  <si>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</si>
  <si>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</si>
  <si>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</si>
  <si>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</si>
  <si>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</si>
  <si>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</si>
  <si>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</si>
  <si>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</si>
  <si>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</si>
  <si>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</si>
  <si>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</si>
  <si>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</si>
  <si>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</si>
  <si>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</si>
  <si>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</si>
  <si>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</si>
  <si>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</si>
  <si>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</si>
  <si>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</si>
  <si>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</si>
  <si>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</si>
  <si>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</si>
  <si>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</si>
  <si>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</si>
  <si>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</si>
  <si>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</si>
  <si>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</si>
  <si>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</si>
  <si>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</si>
  <si>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</si>
  <si>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</si>
  <si>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</si>
  <si>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</si>
  <si>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</si>
  <si>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</si>
  <si>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</si>
  <si>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</si>
  <si>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</si>
  <si>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</si>
  <si>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</si>
  <si>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</si>
  <si>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</si>
  <si>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</si>
  <si>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</si>
  <si>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</si>
  <si>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</si>
  <si>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</si>
  <si>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</si>
  <si>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</si>
  <si>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</si>
  <si>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</si>
  <si>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</si>
  <si>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</si>
  <si>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</si>
  <si>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</si>
  <si>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</si>
  <si>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</si>
  <si>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</si>
  <si>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</si>
  <si>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</si>
  <si>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</si>
  <si>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</si>
  <si>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</si>
  <si>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</si>
  <si>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</si>
  <si>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</si>
  <si>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</si>
  <si>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</si>
  <si>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</si>
  <si>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</si>
  <si>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</si>
  <si>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</si>
  <si>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</si>
  <si>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</si>
  <si>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</si>
  <si>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</si>
  <si>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</si>
  <si>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</si>
  <si>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</si>
  <si>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</si>
  <si>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</si>
  <si>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</si>
  <si>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</si>
  <si>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</si>
  <si>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</si>
  <si>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</si>
  <si>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</si>
  <si>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</si>
  <si>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</si>
  <si>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</si>
  <si>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</si>
  <si>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</si>
  <si>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</si>
  <si>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</si>
  <si>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</si>
  <si>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</si>
  <si>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</si>
  <si>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</si>
  <si>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</si>
  <si>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</si>
  <si>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</si>
  <si>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</si>
  <si>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</si>
  <si>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</si>
  <si>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</si>
  <si>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</si>
  <si>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</si>
  <si>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</si>
  <si>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</si>
  <si>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</si>
  <si>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</si>
  <si>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</si>
  <si>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</si>
  <si>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</si>
  <si>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</si>
  <si>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</si>
  <si>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</si>
  <si>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</si>
  <si>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</si>
  <si>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</si>
  <si>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</si>
  <si>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</si>
  <si>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</si>
  <si>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</si>
  <si>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</si>
  <si>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</si>
  <si>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</si>
  <si>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</si>
  <si>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</si>
  <si>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</si>
  <si>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</si>
  <si>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</si>
  <si>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</si>
  <si>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</si>
  <si>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</si>
  <si>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</si>
  <si>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</si>
  <si>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</si>
  <si>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</si>
  <si>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</si>
  <si>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</si>
  <si>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</si>
  <si>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</si>
  <si>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</si>
  <si>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</si>
  <si>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</si>
  <si>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</si>
  <si>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</si>
  <si>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</si>
  <si>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</si>
  <si>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</si>
  <si>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</si>
  <si>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</si>
  <si>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</si>
  <si>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</si>
  <si>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</si>
  <si>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</si>
  <si>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</si>
  <si>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</si>
  <si>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</si>
  <si>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</si>
  <si>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</si>
  <si>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</si>
  <si>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</si>
  <si>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</si>
  <si>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</si>
  <si>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</si>
  <si>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</si>
  <si>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</si>
  <si>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</si>
  <si>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</si>
  <si>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</si>
  <si>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</si>
  <si>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</si>
  <si>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</si>
  <si>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</si>
  <si>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</si>
  <si>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</si>
  <si>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</si>
  <si>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</si>
  <si>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</si>
  <si>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</si>
  <si>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</si>
  <si>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</si>
  <si>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</si>
  <si>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</si>
  <si>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</si>
  <si>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</si>
  <si>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</si>
  <si>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</si>
  <si>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</si>
  <si>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</si>
  <si>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</si>
  <si>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</si>
  <si>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</si>
  <si>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</si>
  <si>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</si>
  <si>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</si>
  <si>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</si>
  <si>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</si>
  <si>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</si>
  <si>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</si>
  <si>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</si>
  <si>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</si>
  <si>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</si>
  <si>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</si>
  <si>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</si>
  <si>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</si>
  <si>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</si>
  <si>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</si>
  <si>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</si>
  <si>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</si>
  <si>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</si>
  <si>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</si>
  <si>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</si>
  <si>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</si>
  <si>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</si>
  <si>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</si>
  <si>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</si>
  <si>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</si>
  <si>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</si>
  <si>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</si>
  <si>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</si>
  <si>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</si>
  <si>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</si>
  <si>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</si>
  <si>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</si>
  <si>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</si>
  <si>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</si>
  <si>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</si>
  <si>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</si>
  <si>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</si>
  <si>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</si>
  <si>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</si>
  <si>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</si>
  <si>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</si>
  <si>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</si>
  <si>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</si>
  <si>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</si>
  <si>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</si>
  <si>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</si>
  <si>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</si>
  <si>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</si>
  <si>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</si>
  <si>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</si>
  <si>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</si>
  <si>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</si>
  <si>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</si>
  <si>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</si>
  <si>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</si>
  <si>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</si>
  <si>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</si>
  <si>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</si>
  <si>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</si>
  <si>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</si>
  <si>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</si>
  <si>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</si>
  <si>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</si>
  <si>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</si>
  <si>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</si>
  <si>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</si>
  <si>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</si>
  <si>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</si>
  <si>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</si>
  <si>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</si>
  <si>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</si>
  <si>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</si>
  <si>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</si>
  <si>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</si>
  <si>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</si>
  <si>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</si>
  <si>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</si>
  <si>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</si>
  <si>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</si>
  <si>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</si>
  <si>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</si>
  <si>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</si>
  <si>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</si>
  <si>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</si>
  <si>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</si>
  <si>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</si>
  <si>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</si>
  <si>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</si>
  <si>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</si>
  <si>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</si>
  <si>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</si>
  <si>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</si>
  <si>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</si>
  <si>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</si>
  <si>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</si>
  <si>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</si>
  <si>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</si>
  <si>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</si>
  <si>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</si>
  <si>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</si>
  <si>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</si>
  <si>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</si>
  <si>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</si>
  <si>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</si>
  <si>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</si>
  <si>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</si>
  <si>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</si>
  <si>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</si>
  <si>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</si>
  <si>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</si>
  <si>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</si>
  <si>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</si>
  <si>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</si>
  <si>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</si>
  <si>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</si>
  <si>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</si>
  <si>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</si>
  <si>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</si>
  <si>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</si>
  <si>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</si>
  <si>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</si>
  <si>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</si>
  <si>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</si>
  <si>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</si>
  <si>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</si>
  <si>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</si>
  <si>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</si>
  <si>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</si>
  <si>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</si>
  <si>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</si>
  <si>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</si>
  <si>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</si>
  <si>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</si>
  <si>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</si>
  <si>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</si>
  <si>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</si>
  <si>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</si>
  <si>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</si>
  <si>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</si>
  <si>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</si>
  <si>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</si>
  <si>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</si>
  <si>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</si>
  <si>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</si>
  <si>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</si>
  <si>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</si>
  <si>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</si>
  <si>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</si>
  <si>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</si>
  <si>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</si>
  <si>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</si>
  <si>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</si>
  <si>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</si>
  <si>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</si>
  <si>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</si>
  <si>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</si>
  <si>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</si>
  <si>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</si>
  <si>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</si>
  <si>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</si>
  <si>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</si>
  <si>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</si>
  <si>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</si>
  <si>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</si>
  <si>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</si>
  <si>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</si>
  <si>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</si>
  <si>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</si>
  <si>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</si>
  <si>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</si>
  <si>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</si>
  <si>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</si>
  <si>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</si>
  <si>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</si>
  <si>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</si>
  <si>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</si>
  <si>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</si>
  <si>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</si>
  <si>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</si>
  <si>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</si>
  <si>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</si>
  <si>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</si>
  <si>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</si>
  <si>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</si>
  <si>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</si>
  <si>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</si>
  <si>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</si>
  <si>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</si>
  <si>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</si>
  <si>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</si>
  <si>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</si>
  <si>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</si>
  <si>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</si>
  <si>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</si>
  <si>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</si>
  <si>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</si>
  <si>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</si>
  <si>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</si>
  <si>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</si>
  <si>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</si>
  <si>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</si>
  <si>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</si>
  <si>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</si>
  <si>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</si>
  <si>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</si>
  <si>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</si>
  <si>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</si>
  <si>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</si>
  <si>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</si>
  <si>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</si>
  <si>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</si>
  <si>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</si>
  <si>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</si>
  <si>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</si>
  <si>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</si>
  <si>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</si>
  <si>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</si>
  <si>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</si>
  <si>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</si>
  <si>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</si>
  <si>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</si>
  <si>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</si>
  <si>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</si>
  <si>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</si>
  <si>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</si>
  <si>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</si>
  <si>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</si>
  <si>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</si>
  <si>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</si>
  <si>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</si>
  <si>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</si>
  <si>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</si>
  <si>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</si>
  <si>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</si>
  <si>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</si>
  <si>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</si>
  <si>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</si>
  <si>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</si>
  <si>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</si>
  <si>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</si>
  <si>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</si>
  <si>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</si>
  <si>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</si>
  <si>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</si>
  <si>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</si>
  <si>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</si>
  <si>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</si>
  <si>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</si>
  <si>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</si>
  <si>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</si>
  <si>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</si>
  <si>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</si>
  <si>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</si>
  <si>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</si>
  <si>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</si>
  <si>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</si>
  <si>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</si>
  <si>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</si>
  <si>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</si>
  <si>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</si>
  <si>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</si>
  <si>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</si>
  <si>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</si>
  <si>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</si>
  <si>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</si>
  <si>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</si>
  <si>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</si>
  <si>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</si>
  <si>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</si>
  <si>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</si>
  <si>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</si>
  <si>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</si>
  <si>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</si>
  <si>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</si>
  <si>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</si>
  <si>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</si>
  <si>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</si>
  <si>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</si>
  <si>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</si>
  <si>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</si>
  <si>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</si>
  <si>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</si>
  <si>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</si>
  <si>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</si>
  <si>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</si>
  <si>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</si>
  <si>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</si>
  <si>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</si>
  <si>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</si>
  <si>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</si>
  <si>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</si>
  <si>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</si>
  <si>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</si>
  <si>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</si>
  <si>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</si>
  <si>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</si>
  <si>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</si>
  <si>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</si>
  <si>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</si>
  <si>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</si>
  <si>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</si>
  <si>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</si>
  <si>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</si>
  <si>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</si>
  <si>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</si>
  <si>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</si>
  <si>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</si>
  <si>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</si>
  <si>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</si>
  <si>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</si>
  <si>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</si>
  <si>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</si>
  <si>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</si>
  <si>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</si>
  <si>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</si>
  <si>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</si>
  <si>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</si>
  <si>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</si>
  <si>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</si>
  <si>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</si>
  <si>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</si>
  <si>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</si>
  <si>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</si>
  <si>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</si>
  <si>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</si>
  <si>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</si>
  <si>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</si>
  <si>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</si>
  <si>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</si>
  <si>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</si>
  <si>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</si>
  <si>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</si>
  <si>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</si>
  <si>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</si>
  <si>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</si>
  <si>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</si>
  <si>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</si>
  <si>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</si>
  <si>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</si>
  <si>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</si>
  <si>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</si>
  <si>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</si>
  <si>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</si>
  <si>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</si>
  <si>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</si>
  <si>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</si>
  <si>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</si>
  <si>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</si>
  <si>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</si>
  <si>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</si>
  <si>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</si>
  <si>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</si>
  <si>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</si>
  <si>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</si>
  <si>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</si>
  <si>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</si>
  <si>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</si>
  <si>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</si>
  <si>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</si>
  <si>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</si>
  <si>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</si>
  <si>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</si>
  <si>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</si>
  <si>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</si>
  <si>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</si>
  <si>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</si>
  <si>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</si>
  <si>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</si>
  <si>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</si>
  <si>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</si>
  <si>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</si>
  <si>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</si>
  <si>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</si>
  <si>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</si>
  <si>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</si>
  <si>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</si>
  <si>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</si>
  <si>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</si>
  <si>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</si>
  <si>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</si>
  <si>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</si>
  <si>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</si>
  <si>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</si>
  <si>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</si>
  <si>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</si>
  <si>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</si>
  <si>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</si>
  <si>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</si>
  <si>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</si>
  <si>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</si>
  <si>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</si>
  <si>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</si>
  <si>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</si>
  <si>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</si>
  <si>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</si>
  <si>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</si>
  <si>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</si>
  <si>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</si>
  <si>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</si>
  <si>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</si>
  <si>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</si>
  <si>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</si>
  <si>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</si>
  <si>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</si>
  <si>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</si>
  <si>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</si>
  <si>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</si>
  <si>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</si>
  <si>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</si>
  <si>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</si>
  <si>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</si>
  <si>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</si>
  <si>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</si>
  <si>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</si>
  <si>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</si>
  <si>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</si>
  <si>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</si>
  <si>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</si>
  <si>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</si>
  <si>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</si>
  <si>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</si>
  <si>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</si>
  <si>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</si>
  <si>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</si>
  <si>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</si>
  <si>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</si>
  <si>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</si>
  <si>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</si>
  <si>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</si>
  <si>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</si>
  <si>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</si>
  <si>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</si>
  <si>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</si>
  <si>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</si>
  <si>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</si>
  <si>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</si>
  <si>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</si>
  <si>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</si>
  <si>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</si>
  <si>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</si>
  <si>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</si>
  <si>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</si>
  <si>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</si>
  <si>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</si>
  <si>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</si>
  <si>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</si>
  <si>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</si>
  <si>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</si>
  <si>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</si>
  <si>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</si>
  <si>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</si>
  <si>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</si>
  <si>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</si>
  <si>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</si>
  <si>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</si>
  <si>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</si>
  <si>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</si>
  <si>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</si>
  <si>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</si>
  <si>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</si>
  <si>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</si>
  <si>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</si>
  <si>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</si>
  <si>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</si>
  <si>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</si>
  <si>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</si>
  <si>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</si>
  <si>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</si>
  <si>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</si>
  <si>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</si>
  <si>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</si>
  <si>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</si>
  <si>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</si>
  <si>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</si>
  <si>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</si>
  <si>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</si>
  <si>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</si>
  <si>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</si>
  <si>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</si>
  <si>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</si>
  <si>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</si>
  <si>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</si>
  <si>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</si>
  <si>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</si>
  <si>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</si>
  <si>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</si>
  <si>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</si>
  <si>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</si>
  <si>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</si>
  <si>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</si>
  <si>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</si>
  <si>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</si>
  <si>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</si>
  <si>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</si>
  <si>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</si>
  <si>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</si>
  <si>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</si>
  <si>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</si>
  <si>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</si>
  <si>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</si>
  <si>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</si>
  <si>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</si>
  <si>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</si>
  <si>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</si>
  <si>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</si>
  <si>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</si>
  <si>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</si>
  <si>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</si>
  <si>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</si>
  <si>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</si>
  <si>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</si>
  <si>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</si>
  <si>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</si>
  <si>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</si>
  <si>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</si>
  <si>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</si>
  <si>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</si>
  <si>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</si>
  <si>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</si>
  <si>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</si>
  <si>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</si>
  <si>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</si>
  <si>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</si>
  <si>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</si>
  <si>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</si>
  <si>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</si>
  <si>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</si>
  <si>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</si>
  <si>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</si>
  <si>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</si>
  <si>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</si>
  <si>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</si>
  <si>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</si>
  <si>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</si>
  <si>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</si>
  <si>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</si>
  <si>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</si>
  <si>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</si>
  <si>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</si>
  <si>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</si>
  <si>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</si>
  <si>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</si>
  <si>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</si>
  <si>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</si>
  <si>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</si>
  <si>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</si>
  <si>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</si>
  <si>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</si>
  <si>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</si>
  <si>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</si>
  <si>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</si>
  <si>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</si>
  <si>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</si>
  <si>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</si>
  <si>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</si>
  <si>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</si>
  <si>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</si>
  <si>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</si>
  <si>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</si>
  <si>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</si>
  <si>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</si>
  <si>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</si>
  <si>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</si>
  <si>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</si>
  <si>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</si>
  <si>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</si>
  <si>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</si>
  <si>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</si>
  <si>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</si>
  <si>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</si>
  <si>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</si>
  <si>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</si>
  <si>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</si>
  <si>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</si>
  <si>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</si>
  <si>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</si>
  <si>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</si>
  <si>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</si>
  <si>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</si>
  <si>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</si>
  <si>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</si>
  <si>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</si>
  <si>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</si>
  <si>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</si>
  <si>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</si>
  <si>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</si>
  <si>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</si>
  <si>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</si>
  <si>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</si>
  <si>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</si>
  <si>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</si>
  <si>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</si>
  <si>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</si>
  <si>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</si>
  <si>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</si>
  <si>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</si>
  <si>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</si>
  <si>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</si>
  <si>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</si>
  <si>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</si>
  <si>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</si>
  <si>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</si>
  <si>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</si>
  <si>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</si>
  <si>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</si>
  <si>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</si>
  <si>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</si>
  <si>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</si>
  <si>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</si>
  <si>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</si>
  <si>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</si>
  <si>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</si>
  <si>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</si>
  <si>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</si>
  <si>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</si>
  <si>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</si>
  <si>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</si>
  <si>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</si>
  <si>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</si>
  <si>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</si>
  <si>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</si>
  <si>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</si>
  <si>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</si>
  <si>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</si>
  <si>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</si>
  <si>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</si>
  <si>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</si>
  <si>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</si>
  <si>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</si>
  <si>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</si>
  <si>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</si>
  <si>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</si>
  <si>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</si>
  <si>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</si>
  <si>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</si>
  <si>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</si>
  <si>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</si>
  <si>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</si>
  <si>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</si>
  <si>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</si>
  <si>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</si>
  <si>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</si>
  <si>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</si>
  <si>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</si>
  <si>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</si>
  <si>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</si>
  <si>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</si>
  <si>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</si>
  <si>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</si>
  <si>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</si>
  <si>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</si>
  <si>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</si>
  <si>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</si>
  <si>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</si>
  <si>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</si>
  <si>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</si>
  <si>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</si>
  <si>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</si>
  <si>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</si>
  <si>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</si>
  <si>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</si>
  <si>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</si>
  <si>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</si>
  <si>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</si>
  <si>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</si>
  <si>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</si>
  <si>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</si>
  <si>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</si>
  <si>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</si>
  <si>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</si>
  <si>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</si>
  <si>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</si>
  <si>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</si>
  <si>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</si>
  <si>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</si>
  <si>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</si>
  <si>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</si>
  <si>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</si>
  <si>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</si>
  <si>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</si>
  <si>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</si>
  <si>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</si>
  <si>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</si>
  <si>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</si>
  <si>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</si>
  <si>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</si>
  <si>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</si>
  <si>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</si>
  <si>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</si>
  <si>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</si>
  <si>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</si>
  <si>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</si>
  <si>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</si>
  <si>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</si>
  <si>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</si>
  <si>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</si>
  <si>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</si>
  <si>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</si>
  <si>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</si>
  <si>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</si>
  <si>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</si>
  <si>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</si>
  <si>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</si>
  <si>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</si>
  <si>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</si>
  <si>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</si>
  <si>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</si>
  <si>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</si>
  <si>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</si>
  <si>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</si>
  <si>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</si>
  <si>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</si>
  <si>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</si>
  <si>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</si>
  <si>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</si>
  <si>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</si>
  <si>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</si>
  <si>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</si>
  <si>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</si>
  <si>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</si>
  <si>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</si>
  <si>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</si>
  <si>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</si>
  <si>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</si>
  <si>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</si>
  <si>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</si>
  <si>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</si>
  <si>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</si>
  <si>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</si>
  <si>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</si>
  <si>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</si>
  <si>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</si>
  <si>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</si>
  <si>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</si>
  <si>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</si>
  <si>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</si>
  <si>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</si>
  <si>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</si>
  <si>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</si>
  <si>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</si>
  <si>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</si>
  <si>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</si>
  <si>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</si>
  <si>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</si>
  <si>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</si>
  <si>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</si>
  <si>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</si>
  <si>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</si>
  <si>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</si>
  <si>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</si>
  <si>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</si>
  <si>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</si>
  <si>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</si>
  <si>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</si>
  <si>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</si>
  <si>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</si>
  <si>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</si>
  <si>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</si>
  <si>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</si>
  <si>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</si>
  <si>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</si>
  <si>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</si>
  <si>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</si>
  <si>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</si>
  <si>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</si>
  <si>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</si>
  <si>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</si>
  <si>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</si>
  <si>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</si>
  <si>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</si>
  <si>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</si>
  <si>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</si>
  <si>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</si>
  <si>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</si>
  <si>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</si>
  <si>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</si>
  <si>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</si>
  <si>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</si>
  <si>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</si>
  <si>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</si>
  <si>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</si>
  <si>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</si>
  <si>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</si>
  <si>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</si>
  <si>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</si>
  <si>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</si>
  <si>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</si>
  <si>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</si>
  <si>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</si>
  <si>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</si>
  <si>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</si>
  <si>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</si>
  <si>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</si>
  <si>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</si>
  <si>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</si>
  <si>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</si>
  <si>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</si>
  <si>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</si>
  <si>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</si>
  <si>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</si>
  <si>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</si>
  <si>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</si>
  <si>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</si>
  <si>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</si>
  <si>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</si>
  <si>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</si>
  <si>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</si>
  <si>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</si>
  <si>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</si>
  <si>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</si>
  <si>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</si>
  <si>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</si>
  <si>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</si>
  <si>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</si>
  <si>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</si>
  <si>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</si>
  <si>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</si>
  <si>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</si>
  <si>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</si>
  <si>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</si>
  <si>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</si>
  <si>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</si>
  <si>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</si>
  <si>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</si>
  <si>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</si>
  <si>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</si>
  <si>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</si>
  <si>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</si>
  <si>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</si>
  <si>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</si>
  <si>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</si>
  <si>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</si>
  <si>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</si>
  <si>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</si>
  <si>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</si>
  <si>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</si>
  <si>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</si>
  <si>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</si>
  <si>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</si>
  <si>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</si>
  <si>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</si>
  <si>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</si>
  <si>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</si>
  <si>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</si>
  <si>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</si>
  <si>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</si>
  <si>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</si>
  <si>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</si>
  <si>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</si>
  <si>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</si>
  <si>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</si>
  <si>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</si>
  <si>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</si>
  <si>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</si>
  <si>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</si>
  <si>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</si>
  <si>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</si>
  <si>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</si>
  <si>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</si>
  <si>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</si>
  <si>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</si>
  <si>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</si>
  <si>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</si>
  <si>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</si>
  <si>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</si>
  <si>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</si>
  <si>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</si>
  <si>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</si>
  <si>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</si>
  <si>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</si>
  <si>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</si>
  <si>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</si>
  <si>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</si>
  <si>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</si>
  <si>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</si>
  <si>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</si>
  <si>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</si>
  <si>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</si>
  <si>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</si>
  <si>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</si>
  <si>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</si>
  <si>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</si>
  <si>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</si>
  <si>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</si>
  <si>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</si>
  <si>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</si>
  <si>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</si>
  <si>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</si>
  <si>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</si>
  <si>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</si>
  <si>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</si>
  <si>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</si>
  <si>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</si>
  <si>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</si>
  <si>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</si>
  <si>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</si>
  <si>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</si>
  <si>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</si>
  <si>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</si>
  <si>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</si>
  <si>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</si>
  <si>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</si>
  <si>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</si>
  <si>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</si>
  <si>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</si>
  <si>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</si>
  <si>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</si>
  <si>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</si>
  <si>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</si>
  <si>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</si>
  <si>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</si>
  <si>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</si>
  <si>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</si>
  <si>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</si>
  <si>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</si>
  <si>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</si>
  <si>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</si>
  <si>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</si>
  <si>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</si>
  <si>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</si>
  <si>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</si>
  <si>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</si>
  <si>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</si>
  <si>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</si>
  <si>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</si>
  <si>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</si>
  <si>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</si>
  <si>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</si>
  <si>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</si>
  <si>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</si>
  <si>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</si>
  <si>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</si>
  <si>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</si>
  <si>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</si>
  <si>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</si>
  <si>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</si>
  <si>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</si>
  <si>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</si>
  <si>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</si>
  <si>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</si>
  <si>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</si>
  <si>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</si>
  <si>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</si>
  <si>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</si>
  <si>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</si>
  <si>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</si>
  <si>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</si>
  <si>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</si>
  <si>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</si>
  <si>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</si>
  <si>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</si>
  <si>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</si>
  <si>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</si>
  <si>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</si>
  <si>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</si>
  <si>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</si>
  <si>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</si>
  <si>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</si>
  <si>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</si>
  <si>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</si>
  <si>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</si>
  <si>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</si>
  <si>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</si>
  <si>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</si>
  <si>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</si>
  <si>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</si>
  <si>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</si>
  <si>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</si>
  <si>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</si>
  <si>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</si>
  <si>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</si>
  <si>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</si>
  <si>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</si>
  <si>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</si>
  <si>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</si>
  <si>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</si>
  <si>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</si>
  <si>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</si>
  <si>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</si>
  <si>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</si>
  <si>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</si>
  <si>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</si>
  <si>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</si>
  <si>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</si>
  <si>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</si>
  <si>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</si>
  <si>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</si>
  <si>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</si>
  <si>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</si>
  <si>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</si>
  <si>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</si>
  <si>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</si>
  <si>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</si>
  <si>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</si>
  <si>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</si>
  <si>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</si>
  <si>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</si>
  <si>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</si>
  <si>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</si>
  <si>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</si>
  <si>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</si>
  <si>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</si>
  <si>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</si>
  <si>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</si>
  <si>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</si>
  <si>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</si>
  <si>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</si>
  <si>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</si>
  <si>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</si>
  <si>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</si>
  <si>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</si>
  <si>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</si>
  <si>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</si>
  <si>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</si>
  <si>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</si>
  <si>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</si>
  <si>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</si>
  <si>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</si>
  <si>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</si>
  <si>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</si>
  <si>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</si>
  <si>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</si>
  <si>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</si>
  <si>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</si>
  <si>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</si>
  <si>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</si>
  <si>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</si>
  <si>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</si>
  <si>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</si>
  <si>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</si>
  <si>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</si>
  <si>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</si>
  <si>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</si>
  <si>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</si>
  <si>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</si>
  <si>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</si>
  <si>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</si>
  <si>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</si>
  <si>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</si>
  <si>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</si>
  <si>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</si>
  <si>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</si>
  <si>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</si>
  <si>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</si>
  <si>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</si>
  <si>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</si>
  <si>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</si>
  <si>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</si>
  <si>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</si>
  <si>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</si>
  <si>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</si>
  <si>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</si>
  <si>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</si>
  <si>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</si>
  <si>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</si>
  <si>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</si>
  <si>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</si>
  <si>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</si>
  <si>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</si>
  <si>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</si>
  <si>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</si>
  <si>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</si>
  <si>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</si>
  <si>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</si>
  <si>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</si>
  <si>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</si>
  <si>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</si>
  <si>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</si>
  <si>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</si>
  <si>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</si>
  <si>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</si>
  <si>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</si>
  <si>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</si>
  <si>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</si>
  <si>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</si>
  <si>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</si>
  <si>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</si>
  <si>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</si>
  <si>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</si>
  <si>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</si>
  <si>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</si>
  <si>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</si>
  <si>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</si>
  <si>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</si>
  <si>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</si>
  <si>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</si>
  <si>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</si>
  <si>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</si>
  <si>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</si>
  <si>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</si>
  <si>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</si>
  <si>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</si>
  <si>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</si>
  <si>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</si>
  <si>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</si>
  <si>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</si>
  <si>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</si>
  <si>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</si>
  <si>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</si>
  <si>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</si>
  <si>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</si>
  <si>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</si>
  <si>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</si>
  <si>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</si>
  <si>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</si>
  <si>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</si>
  <si>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</si>
  <si>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</si>
  <si>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</si>
  <si>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</si>
  <si>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</si>
  <si>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</si>
  <si>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</si>
  <si>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</si>
  <si>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</si>
  <si>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</si>
  <si>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</si>
  <si>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</si>
  <si>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</si>
  <si>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</si>
  <si>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</si>
  <si>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</si>
  <si>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</si>
  <si>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</si>
  <si>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</si>
  <si>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</si>
  <si>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</si>
  <si>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</si>
  <si>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</si>
  <si>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</si>
  <si>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</si>
  <si>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</si>
  <si>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</si>
  <si>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</si>
  <si>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</si>
  <si>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</si>
  <si>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</si>
  <si>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</si>
  <si>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</si>
  <si>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</si>
  <si>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</si>
  <si>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</si>
  <si>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</si>
  <si>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</si>
  <si>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</si>
  <si>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</si>
  <si>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</si>
  <si>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</si>
  <si>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</si>
  <si>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</si>
  <si>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</si>
  <si>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</si>
  <si>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</si>
  <si>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</si>
  <si>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</si>
  <si>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</si>
  <si>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</si>
  <si>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</si>
  <si>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</si>
  <si>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</si>
  <si>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</si>
  <si>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</si>
  <si>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</si>
  <si>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</si>
  <si>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</si>
  <si>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</si>
  <si>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</si>
  <si>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</si>
  <si>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</si>
  <si>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</si>
  <si>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</si>
  <si>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</si>
  <si>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</si>
  <si>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</si>
  <si>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</si>
  <si>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</si>
  <si>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</si>
  <si>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</si>
  <si>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</si>
  <si>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</si>
  <si>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</si>
  <si>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</si>
  <si>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</si>
  <si>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</si>
  <si>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</si>
  <si>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</si>
  <si>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</si>
  <si>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</si>
  <si>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</si>
  <si>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</si>
  <si>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</si>
  <si>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</si>
  <si>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</si>
  <si>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</si>
  <si>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</si>
  <si>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</si>
  <si>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</si>
  <si>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</si>
  <si>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</si>
  <si>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</si>
  <si>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</si>
  <si>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</si>
  <si>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</si>
  <si>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</si>
  <si>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</si>
  <si>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</si>
  <si>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</si>
  <si>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</si>
  <si>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</si>
  <si>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</si>
  <si>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</si>
  <si>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</si>
  <si>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</si>
  <si>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</si>
  <si>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</si>
  <si>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</si>
  <si>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</si>
  <si>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</si>
  <si>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</si>
  <si>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</si>
  <si>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</si>
  <si>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</si>
  <si>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</si>
  <si>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</si>
  <si>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</si>
  <si>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</si>
  <si>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</si>
  <si>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</si>
  <si>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</si>
  <si>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</si>
  <si>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</si>
  <si>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</si>
  <si>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</si>
  <si>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</si>
  <si>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</si>
  <si>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</si>
  <si>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</si>
  <si>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</si>
  <si>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</si>
  <si>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</si>
  <si>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</si>
  <si>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</si>
  <si>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</si>
  <si>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</si>
  <si>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</si>
  <si>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</si>
  <si>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</si>
  <si>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</si>
  <si>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</si>
  <si>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</si>
  <si>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</si>
  <si>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</si>
  <si>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</si>
  <si>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</si>
  <si>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</si>
  <si>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</si>
  <si>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</si>
  <si>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</si>
  <si>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</si>
  <si>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</si>
  <si>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</si>
  <si>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</si>
  <si>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</si>
  <si>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</si>
  <si>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</si>
  <si>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</si>
  <si>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</si>
  <si>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</si>
  <si>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</si>
  <si>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</si>
  <si>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</si>
  <si>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</si>
  <si>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</si>
  <si>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</si>
  <si>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</si>
  <si>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</si>
  <si>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</si>
  <si>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</si>
  <si>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</si>
  <si>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</si>
  <si>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</si>
  <si>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</si>
  <si>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</si>
  <si>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</si>
  <si>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</si>
  <si>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</si>
  <si>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</si>
  <si>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</si>
  <si>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</si>
  <si>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</si>
  <si>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</si>
  <si>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</si>
  <si>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</si>
  <si>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</si>
  <si>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</si>
  <si>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</si>
  <si>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</si>
  <si>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</si>
  <si>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</si>
  <si>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</si>
  <si>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</si>
  <si>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</si>
  <si>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</si>
  <si>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</si>
  <si>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</si>
  <si>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</si>
  <si>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</si>
  <si>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</si>
  <si>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</si>
  <si>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</si>
  <si>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</si>
  <si>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</si>
  <si>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</si>
  <si>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</si>
  <si>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</si>
  <si>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</si>
  <si>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</si>
  <si>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</si>
  <si>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</si>
  <si>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</si>
  <si>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</si>
  <si>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</si>
  <si>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</si>
  <si>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</si>
  <si>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</si>
  <si>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</si>
  <si>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</si>
  <si>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</si>
  <si>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</si>
  <si>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</si>
  <si>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</si>
  <si>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</si>
  <si>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</si>
  <si>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</si>
  <si>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</si>
  <si>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</si>
  <si>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</si>
  <si>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</si>
  <si>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</si>
  <si>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</si>
  <si>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</si>
  <si>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</si>
  <si>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</si>
  <si>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</si>
  <si>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</si>
  <si>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</si>
  <si>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</si>
  <si>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</si>
  <si>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</si>
  <si>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</si>
  <si>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</si>
  <si>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</si>
  <si>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</si>
  <si>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</si>
  <si>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</si>
  <si>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</si>
  <si>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</si>
  <si>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</si>
  <si>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</si>
  <si>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</si>
  <si>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</si>
  <si>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</si>
  <si>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</si>
  <si>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</si>
  <si>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</si>
  <si>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</si>
  <si>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</si>
  <si>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</si>
  <si>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</si>
  <si>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</si>
  <si>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</si>
  <si>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</si>
  <si>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</si>
  <si>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</si>
  <si>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</si>
  <si>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</si>
  <si>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</si>
  <si>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</si>
  <si>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</si>
  <si>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</si>
  <si>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</si>
  <si>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</si>
  <si>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</si>
  <si>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</si>
  <si>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</si>
  <si>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</si>
  <si>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</si>
  <si>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</si>
  <si>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</si>
  <si>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</si>
  <si>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</si>
  <si>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</si>
  <si>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</si>
  <si>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</si>
  <si>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</si>
  <si>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</si>
  <si>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</si>
  <si>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</si>
  <si>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</si>
  <si>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</si>
  <si>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</si>
  <si>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</si>
  <si>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</si>
  <si>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</si>
  <si>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</si>
  <si>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</si>
  <si>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</si>
  <si>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</si>
  <si>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</si>
  <si>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</si>
  <si>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</si>
  <si>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</si>
  <si>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</si>
  <si>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</si>
  <si>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</si>
  <si>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</si>
  <si>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</si>
  <si>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</si>
  <si>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</si>
  <si>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</si>
  <si>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</si>
  <si>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</si>
  <si>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</si>
  <si>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</si>
  <si>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</si>
  <si>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</si>
  <si>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</si>
  <si>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</si>
  <si>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</si>
  <si>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</si>
  <si>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</si>
  <si>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</si>
  <si>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</si>
  <si>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</si>
  <si>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</si>
  <si>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</si>
  <si>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</si>
  <si>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</si>
  <si>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</si>
  <si>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</si>
  <si>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</si>
  <si>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</si>
  <si>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</si>
  <si>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</si>
  <si>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</si>
  <si>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</si>
  <si>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</si>
  <si>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</si>
  <si>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</si>
  <si>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</si>
  <si>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</si>
  <si>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</si>
  <si>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</si>
  <si>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</si>
  <si>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</si>
  <si>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</si>
  <si>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</si>
  <si>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</si>
  <si>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</si>
  <si>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</si>
  <si>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</si>
  <si>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</si>
  <si>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</si>
  <si>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</si>
  <si>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</si>
  <si>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</si>
  <si>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</si>
  <si>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</si>
  <si>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</si>
  <si>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</si>
  <si>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</si>
  <si>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</si>
  <si>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</si>
  <si>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</si>
  <si>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</si>
  <si>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</si>
  <si>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</si>
  <si>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</si>
  <si>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</si>
  <si>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</si>
  <si>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</si>
  <si>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</si>
  <si>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</si>
  <si>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</si>
  <si>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</si>
  <si>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</si>
  <si>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</si>
  <si>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</si>
  <si>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</si>
  <si>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</si>
  <si>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</si>
  <si>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</si>
  <si>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</si>
  <si>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</si>
  <si>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</si>
  <si>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</si>
  <si>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</si>
  <si>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</si>
  <si>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</si>
  <si>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</si>
  <si>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</si>
  <si>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</si>
  <si>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</si>
  <si>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</si>
  <si>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</si>
  <si>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</si>
  <si>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</si>
  <si>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</si>
  <si>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</si>
  <si>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</si>
  <si>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</si>
  <si>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</si>
  <si>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</si>
  <si>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</si>
  <si>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</si>
  <si>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</si>
  <si>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</si>
  <si>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</si>
  <si>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</si>
  <si>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</si>
  <si>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</si>
  <si>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</si>
  <si>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</si>
  <si>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</si>
  <si>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</si>
  <si>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</si>
  <si>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</si>
  <si>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</si>
  <si>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</si>
  <si>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</si>
  <si>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</si>
  <si>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</si>
  <si>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</si>
  <si>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</si>
  <si>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</si>
  <si>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</si>
  <si>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</si>
  <si>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</si>
  <si>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</si>
  <si>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</si>
  <si>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</si>
  <si>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</si>
  <si>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</si>
  <si>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</si>
  <si>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</si>
  <si>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</si>
  <si>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</si>
  <si>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</si>
  <si>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</si>
  <si>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</si>
  <si>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</si>
  <si>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</si>
  <si>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</si>
  <si>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</si>
  <si>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</si>
  <si>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</si>
  <si>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</si>
  <si>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</si>
  <si>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</si>
  <si>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</si>
  <si>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</si>
  <si>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</si>
  <si>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</si>
  <si>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</si>
  <si>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</si>
  <si>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</si>
  <si>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</si>
  <si>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</si>
  <si>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</si>
  <si>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</si>
  <si>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</si>
  <si>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</si>
  <si>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</si>
  <si>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</si>
  <si>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</si>
  <si>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</si>
  <si>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</si>
  <si>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</si>
  <si>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</si>
  <si>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</si>
  <si>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</si>
  <si>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</si>
  <si>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</si>
  <si>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</si>
  <si>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</si>
  <si>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</si>
  <si>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</si>
  <si>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</si>
  <si>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</si>
  <si>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</si>
  <si>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</si>
  <si>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</si>
  <si>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</si>
  <si>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</si>
  <si>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</si>
  <si>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</si>
  <si>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</si>
  <si>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</si>
  <si>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</si>
  <si>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</si>
  <si>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</si>
  <si>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</si>
  <si>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</si>
  <si>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</si>
  <si>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</si>
  <si>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</si>
  <si>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</si>
  <si>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</si>
  <si>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</si>
  <si>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</si>
  <si>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</si>
  <si>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</si>
  <si>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</si>
  <si>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</si>
  <si>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</si>
  <si>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</si>
  <si>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</si>
  <si>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</si>
  <si>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</si>
  <si>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</si>
  <si>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</si>
  <si>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</si>
  <si>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</si>
  <si>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</si>
  <si>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</si>
  <si>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</si>
  <si>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</si>
  <si>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</si>
  <si>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</si>
  <si>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</si>
  <si>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</si>
  <si>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</si>
  <si>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</si>
  <si>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</si>
  <si>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</si>
  <si>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</si>
  <si>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</si>
  <si>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</si>
  <si>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</si>
  <si>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</si>
  <si>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</si>
  <si>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</si>
  <si>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</si>
  <si>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</si>
  <si>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</si>
  <si>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</si>
  <si>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</si>
  <si>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</si>
  <si>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</si>
  <si>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</si>
  <si>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</si>
  <si>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</si>
  <si>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</si>
  <si>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</si>
  <si>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</si>
  <si>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</si>
  <si>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</si>
  <si>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</si>
  <si>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</si>
  <si>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</si>
  <si>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</si>
  <si>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</si>
  <si>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</si>
  <si>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</si>
  <si>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</si>
  <si>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</si>
  <si>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</si>
  <si>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</si>
  <si>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</si>
  <si>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</si>
  <si>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</si>
  <si>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</si>
  <si>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</si>
  <si>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</si>
  <si>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</si>
  <si>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</si>
  <si>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</si>
  <si>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</si>
  <si>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</si>
  <si>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</si>
  <si>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</si>
  <si>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</si>
  <si>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</si>
  <si>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</si>
  <si>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</si>
  <si>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</si>
  <si>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</si>
  <si>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</si>
  <si>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</si>
  <si>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</si>
  <si>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</si>
  <si>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</si>
  <si>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</si>
  <si>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</si>
  <si>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</si>
  <si>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</si>
  <si>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</si>
  <si>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</si>
  <si>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</si>
  <si>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</si>
  <si>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</si>
  <si>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</si>
  <si>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</si>
  <si>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</si>
  <si>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</si>
  <si>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</si>
  <si>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</si>
  <si>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</si>
  <si>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</si>
  <si>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</si>
  <si>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</si>
  <si>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</si>
  <si>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</si>
  <si>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</si>
  <si>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</si>
  <si>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</si>
  <si>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</si>
  <si>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</si>
  <si>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</si>
  <si>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</si>
  <si>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</si>
  <si>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</si>
  <si>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</si>
  <si>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</si>
  <si>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</si>
  <si>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</si>
  <si>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</si>
  <si>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</si>
  <si>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</si>
  <si>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</si>
  <si>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</si>
  <si>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</si>
  <si>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</si>
  <si>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</si>
  <si>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</si>
  <si>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</si>
  <si>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</si>
  <si>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</si>
  <si>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</si>
  <si>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</si>
  <si>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</si>
  <si>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</si>
  <si>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</si>
  <si>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</si>
  <si>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</si>
  <si>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</si>
  <si>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</si>
  <si>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</si>
  <si>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</si>
  <si>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</si>
  <si>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</si>
  <si>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</si>
  <si>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</si>
  <si>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</si>
  <si>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</si>
  <si>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</si>
  <si>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</si>
  <si>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</si>
  <si>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</si>
  <si>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</si>
  <si>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</si>
  <si>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</si>
  <si>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</si>
  <si>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</si>
  <si>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</si>
  <si>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</si>
  <si>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</si>
  <si>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</si>
  <si>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</si>
  <si>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</si>
  <si>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</si>
  <si>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</si>
  <si>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</si>
  <si>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</si>
  <si>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</si>
  <si>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</si>
  <si>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</si>
  <si>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</si>
  <si>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</si>
  <si>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</si>
  <si>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</si>
  <si>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</si>
  <si>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</si>
  <si>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</si>
  <si>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</si>
  <si>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</si>
  <si>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</si>
  <si>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</si>
  <si>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</si>
  <si>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</si>
  <si>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</si>
  <si>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</si>
  <si>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</si>
  <si>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</si>
  <si>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</si>
  <si>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</si>
  <si>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</si>
  <si>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</si>
  <si>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</si>
  <si>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</si>
  <si>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</si>
  <si>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</si>
  <si>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</si>
  <si>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</si>
  <si>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</si>
  <si>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</si>
  <si>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</si>
  <si>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</si>
  <si>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</si>
  <si>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</si>
  <si>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</si>
  <si>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</si>
  <si>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</si>
  <si>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</si>
  <si>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</si>
  <si>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</si>
  <si>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</si>
  <si>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</si>
  <si>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</si>
  <si>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</si>
  <si>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</si>
  <si>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</si>
  <si>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</si>
  <si>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</si>
  <si>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</si>
  <si>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</si>
  <si>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</si>
  <si>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</si>
  <si>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</si>
  <si>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</si>
  <si>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</si>
  <si>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</si>
  <si>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</si>
  <si>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</si>
  <si>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</si>
  <si>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</si>
  <si>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</si>
  <si>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</si>
  <si>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</si>
  <si>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</si>
  <si>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</si>
  <si>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</si>
  <si>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</si>
  <si>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</si>
  <si>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</si>
  <si>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</si>
  <si>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</si>
  <si>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</si>
  <si>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</si>
  <si>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</si>
  <si>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</si>
  <si>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</si>
  <si>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</si>
  <si>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</si>
  <si>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</si>
  <si>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</si>
  <si>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</si>
  <si>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</si>
  <si>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</si>
  <si>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</si>
  <si>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</si>
  <si>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</si>
  <si>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</si>
  <si>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</si>
  <si>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</si>
  <si>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</si>
  <si>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</si>
  <si>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</si>
  <si>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</si>
  <si>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</si>
  <si>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</si>
  <si>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</si>
  <si>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</si>
  <si>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</si>
  <si>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</si>
  <si>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</si>
  <si>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</si>
  <si>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</si>
  <si>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</si>
  <si>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</si>
  <si>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</si>
  <si>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</si>
  <si>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</si>
  <si>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</si>
  <si>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</si>
  <si>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</si>
  <si>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</si>
  <si>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</si>
  <si>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</si>
  <si>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</si>
  <si>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</si>
  <si>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</si>
  <si>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</si>
  <si>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</si>
  <si>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</si>
  <si>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</si>
  <si>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</si>
  <si>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</si>
  <si>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</si>
  <si>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</si>
  <si>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</si>
  <si>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</si>
  <si>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</si>
  <si>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</si>
  <si>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</si>
  <si>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</si>
  <si>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</si>
  <si>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</si>
  <si>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</si>
  <si>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</si>
  <si>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</si>
  <si>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</si>
  <si>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</si>
  <si>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</si>
  <si>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</si>
  <si>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</si>
  <si>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</si>
  <si>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</si>
  <si>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</si>
  <si>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</si>
  <si>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</si>
  <si>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</si>
  <si>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</si>
  <si>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</si>
  <si>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</si>
  <si>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</si>
  <si>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</si>
  <si>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</si>
  <si>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</si>
  <si>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</si>
  <si>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</si>
  <si>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</si>
  <si>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</si>
  <si>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</si>
  <si>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</si>
  <si>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</si>
  <si>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</si>
  <si>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</si>
  <si>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</si>
  <si>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</si>
  <si>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</si>
  <si>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</si>
  <si>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</si>
  <si>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</si>
  <si>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</si>
  <si>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</si>
  <si>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</si>
  <si>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</si>
  <si>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</si>
  <si>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</si>
  <si>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</si>
  <si>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</si>
  <si>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</si>
  <si>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</si>
  <si>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</si>
  <si>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</si>
  <si>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</si>
  <si>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</si>
  <si>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</si>
  <si>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</si>
  <si>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</si>
  <si>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</si>
  <si>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</si>
  <si>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</si>
  <si>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</si>
  <si>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</si>
  <si>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</si>
  <si>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</si>
  <si>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</si>
  <si>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</si>
  <si>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</si>
  <si>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</si>
  <si>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</si>
  <si>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</si>
  <si>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</si>
  <si>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</si>
  <si>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</si>
  <si>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</si>
  <si>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</si>
  <si>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</si>
  <si>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</si>
  <si>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</si>
  <si>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</si>
  <si>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</si>
  <si>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</si>
  <si>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</si>
  <si>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</si>
  <si>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</si>
  <si>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</si>
  <si>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</si>
  <si>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</si>
  <si>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</si>
  <si>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</si>
  <si>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</si>
  <si>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</si>
  <si>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</si>
  <si>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</si>
  <si>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</si>
  <si>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</si>
  <si>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</si>
  <si>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</si>
  <si>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</si>
  <si>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</si>
  <si>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</si>
  <si>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</si>
  <si>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</si>
  <si>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</si>
  <si>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</si>
  <si>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</si>
  <si>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</si>
  <si>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</si>
  <si>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</si>
  <si>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</si>
  <si>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</si>
  <si>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</si>
  <si>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</si>
  <si>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</si>
  <si>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</si>
  <si>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</si>
  <si>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</si>
  <si>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</si>
  <si>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</si>
  <si>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</si>
  <si>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</si>
  <si>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</si>
  <si>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</si>
  <si>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</si>
  <si>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</si>
  <si>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</si>
  <si>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</si>
  <si>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</si>
  <si>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</si>
  <si>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</si>
  <si>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</si>
  <si>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</si>
  <si>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</si>
  <si>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</si>
  <si>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</si>
  <si>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</si>
  <si>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</si>
  <si>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</si>
  <si>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</si>
  <si>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</si>
  <si>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</si>
  <si>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</si>
  <si>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</si>
  <si>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</si>
  <si>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</si>
  <si>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</si>
  <si>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</si>
  <si>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</si>
  <si>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</si>
  <si>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</si>
  <si>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</si>
  <si>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</si>
  <si>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</si>
  <si>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</si>
  <si>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</si>
  <si>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</si>
  <si>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</si>
  <si>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</si>
  <si>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</si>
  <si>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</si>
  <si>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</si>
  <si>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</si>
  <si>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</si>
  <si>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</si>
  <si>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</si>
  <si>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</si>
  <si>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</si>
  <si>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</si>
  <si>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</si>
  <si>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</si>
  <si>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</si>
  <si>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</si>
  <si>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</si>
  <si>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</si>
  <si>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</si>
  <si>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</si>
  <si>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</si>
  <si>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</si>
  <si>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</si>
  <si>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</si>
  <si>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</si>
  <si>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</si>
  <si>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</si>
  <si>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</si>
  <si>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</si>
  <si>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</si>
  <si>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</si>
  <si>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</si>
  <si>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</si>
  <si>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</si>
  <si>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</si>
  <si>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</si>
  <si>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</si>
  <si>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</si>
  <si>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</si>
  <si>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</si>
  <si>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</si>
  <si>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</si>
  <si>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</si>
  <si>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</si>
  <si>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</si>
  <si>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</si>
  <si>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</si>
  <si>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</si>
  <si>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</si>
  <si>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</si>
  <si>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</si>
  <si>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</si>
  <si>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</si>
  <si>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</si>
  <si>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</si>
  <si>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</si>
  <si>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</si>
  <si>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</si>
  <si>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</si>
  <si>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</si>
  <si>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</si>
  <si>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</si>
  <si>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</si>
  <si>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</si>
  <si>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</si>
  <si>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</si>
  <si>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</si>
  <si>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</si>
  <si>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</si>
  <si>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</si>
  <si>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</si>
  <si>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</si>
  <si>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</si>
  <si>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</si>
  <si>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</si>
  <si>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</si>
  <si>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</si>
  <si>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</si>
  <si>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</si>
  <si>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</si>
  <si>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</si>
  <si>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</si>
  <si>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</si>
  <si>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</si>
  <si>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</si>
  <si>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</si>
  <si>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</si>
  <si>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</si>
  <si>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</si>
  <si>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</si>
  <si>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</si>
  <si>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</si>
  <si>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</si>
  <si>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</si>
  <si>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</si>
  <si>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</si>
  <si>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</si>
  <si>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</si>
  <si>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</si>
  <si>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</si>
  <si>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</si>
  <si>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</si>
  <si>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</si>
  <si>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</si>
  <si>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</si>
  <si>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</si>
  <si>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</si>
  <si>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</si>
  <si>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</si>
  <si>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</si>
  <si>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</si>
  <si>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</si>
  <si>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</si>
  <si>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</si>
  <si>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</si>
  <si>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</si>
  <si>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</si>
  <si>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</si>
  <si>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</si>
  <si>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</si>
  <si>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</si>
  <si>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</si>
  <si>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</si>
  <si>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</si>
  <si>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</si>
  <si>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</si>
  <si>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</si>
  <si>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</si>
  <si>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</si>
  <si>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</si>
  <si>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</si>
  <si>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</si>
  <si>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</si>
  <si>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</si>
  <si>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</si>
  <si>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</si>
  <si>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</si>
  <si>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</si>
  <si>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</si>
  <si>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</si>
  <si>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</si>
  <si>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</si>
  <si>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</si>
  <si>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</si>
  <si>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</si>
  <si>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</si>
  <si>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</si>
  <si>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</si>
  <si>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</si>
  <si>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</si>
  <si>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</si>
  <si>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</si>
  <si>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</si>
  <si>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</si>
  <si>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</si>
  <si>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</si>
  <si>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</si>
  <si>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</si>
  <si>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</si>
  <si>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</si>
  <si>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</si>
  <si>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</si>
  <si>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</si>
  <si>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</si>
  <si>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</si>
  <si>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</si>
  <si>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</si>
  <si>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</si>
  <si>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</si>
  <si>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</si>
  <si>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</si>
  <si>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</si>
  <si>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</si>
  <si>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</si>
  <si>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</si>
  <si>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</si>
  <si>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</si>
  <si>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</si>
  <si>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</si>
  <si>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</si>
  <si>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</si>
  <si>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</si>
  <si>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</si>
  <si>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</si>
  <si>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</si>
  <si>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</si>
  <si>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</si>
  <si>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</si>
  <si>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</si>
  <si>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</si>
  <si>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</si>
  <si>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</si>
  <si>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</si>
  <si>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</si>
  <si>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</si>
  <si>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</si>
  <si>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</si>
  <si>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</si>
  <si>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</si>
  <si>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</si>
  <si>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</si>
  <si>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</si>
  <si>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</si>
  <si>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</si>
  <si>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</si>
  <si>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</si>
  <si>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</si>
  <si>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</si>
  <si>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</si>
  <si>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</si>
  <si>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</si>
  <si>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</si>
  <si>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</si>
  <si>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</si>
  <si>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</si>
  <si>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</si>
  <si>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</si>
  <si>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</si>
  <si>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</si>
  <si>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</si>
  <si>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</si>
  <si>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</si>
  <si>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</si>
  <si>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</si>
  <si>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</si>
  <si>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</si>
  <si>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</si>
  <si>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</si>
  <si>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</si>
  <si>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</si>
  <si>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</si>
  <si>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</si>
  <si>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</si>
  <si>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</si>
  <si>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</si>
  <si>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</si>
  <si>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</si>
  <si>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</si>
  <si>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</si>
  <si>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</si>
  <si>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</si>
  <si>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</si>
  <si>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</si>
  <si>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</si>
  <si>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</si>
  <si>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</si>
  <si>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</si>
  <si>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</si>
  <si>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</si>
  <si>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</si>
  <si>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</si>
  <si>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</si>
  <si>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</si>
  <si>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</si>
  <si>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</si>
  <si>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</si>
  <si>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</si>
  <si>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</si>
  <si>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</si>
  <si>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</si>
  <si>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</si>
  <si>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</si>
  <si>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</si>
  <si>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</si>
  <si>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</si>
  <si>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</si>
  <si>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</si>
  <si>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</si>
  <si>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</si>
  <si>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</si>
  <si>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</si>
  <si>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</si>
  <si>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</si>
  <si>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</si>
  <si>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</si>
  <si>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</si>
  <si>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</si>
  <si>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</si>
  <si>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</si>
  <si>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</si>
  <si>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</si>
  <si>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</si>
  <si>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</si>
  <si>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</si>
  <si>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</si>
  <si>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</si>
  <si>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</si>
  <si>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</si>
  <si>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</si>
  <si>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</si>
  <si>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</si>
  <si>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</si>
  <si>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</si>
  <si>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</si>
  <si>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</si>
  <si>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</si>
  <si>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</si>
  <si>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</si>
  <si>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</si>
  <si>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</si>
  <si>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</si>
  <si>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</si>
  <si>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</si>
  <si>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</si>
  <si>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</si>
  <si>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</si>
  <si>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</si>
  <si>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</si>
  <si>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</si>
  <si>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</si>
  <si>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</si>
  <si>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</si>
  <si>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</si>
  <si>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</si>
  <si>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</si>
  <si>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</si>
  <si>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</si>
  <si>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</si>
  <si>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</si>
  <si>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</si>
  <si>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</si>
  <si>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</si>
  <si>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</si>
  <si>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</si>
  <si>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</si>
  <si>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</si>
  <si>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</si>
  <si>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</si>
  <si>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</si>
  <si>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</si>
  <si>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</si>
  <si>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</si>
  <si>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</si>
  <si>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</si>
  <si>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</si>
  <si>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</si>
  <si>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</si>
  <si>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</si>
  <si>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</si>
  <si>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</si>
  <si>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</si>
  <si>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</si>
  <si>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</si>
  <si>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</si>
  <si>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</si>
  <si>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</si>
  <si>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</si>
  <si>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</si>
  <si>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</si>
  <si>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</si>
  <si>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</si>
  <si>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</si>
  <si>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</si>
  <si>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</si>
  <si>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</si>
  <si>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</si>
  <si>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</si>
  <si>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</si>
  <si>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</si>
  <si>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</si>
  <si>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</si>
  <si>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</si>
  <si>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</si>
  <si>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</si>
  <si>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</si>
  <si>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</si>
  <si>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</si>
  <si>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</si>
  <si>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</si>
  <si>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</si>
  <si>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</si>
  <si>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</si>
  <si>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</si>
  <si>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</si>
  <si>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</si>
  <si>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</si>
  <si>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</si>
  <si>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</si>
  <si>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</si>
  <si>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</si>
  <si>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</si>
  <si>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</si>
  <si>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</si>
  <si>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</si>
  <si>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</si>
  <si>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</si>
  <si>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</si>
  <si>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</si>
  <si>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</si>
  <si>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</si>
  <si>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</si>
  <si>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</si>
  <si>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</si>
  <si>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</si>
  <si>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</si>
  <si>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</si>
  <si>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</si>
  <si>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</si>
  <si>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</si>
  <si>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</si>
  <si>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</si>
  <si>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</si>
  <si>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</si>
  <si>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</si>
  <si>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</si>
  <si>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</si>
  <si>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</si>
  <si>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</si>
  <si>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</si>
  <si>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</si>
  <si>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</si>
  <si>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</si>
  <si>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</si>
  <si>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</si>
  <si>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</si>
  <si>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</si>
  <si>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</si>
  <si>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</si>
  <si>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</si>
  <si>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</si>
  <si>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</si>
  <si>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</si>
  <si>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</si>
  <si>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</si>
  <si>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</si>
  <si>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</si>
  <si>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</si>
  <si>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</si>
  <si>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</si>
  <si>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</si>
  <si>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</si>
  <si>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</si>
  <si>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</si>
  <si>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</si>
  <si>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</si>
  <si>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</si>
  <si>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</si>
  <si>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</si>
  <si>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</si>
  <si>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</si>
  <si>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</si>
  <si>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</si>
  <si>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</si>
  <si>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</si>
  <si>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</si>
  <si>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</si>
  <si>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</si>
  <si>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</si>
  <si>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</si>
  <si>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</si>
  <si>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</si>
  <si>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</si>
  <si>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</si>
  <si>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</si>
  <si>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</si>
  <si>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</si>
  <si>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</si>
  <si>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</si>
  <si>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</si>
  <si>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</si>
  <si>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</si>
  <si>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</si>
  <si>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</si>
  <si>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</si>
  <si>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</si>
  <si>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</si>
  <si>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</si>
  <si>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</si>
  <si>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</si>
  <si>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</si>
  <si>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</si>
  <si>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</si>
  <si>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</si>
  <si>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</si>
  <si>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</si>
  <si>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</si>
  <si>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</si>
  <si>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</si>
  <si>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</si>
  <si>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</si>
  <si>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</si>
  <si>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</si>
  <si>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</si>
  <si>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</si>
  <si>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</si>
  <si>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</si>
  <si>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</si>
  <si>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</si>
  <si>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</si>
  <si>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</si>
  <si>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</si>
  <si>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</si>
  <si>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</si>
  <si>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</si>
  <si>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</si>
  <si>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</si>
  <si>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</si>
  <si>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</si>
  <si>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</si>
  <si>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</si>
  <si>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</si>
  <si>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</si>
  <si>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</si>
  <si>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</si>
  <si>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</si>
  <si>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</si>
  <si>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</si>
  <si>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</si>
  <si>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</si>
  <si>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</si>
  <si>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</si>
  <si>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</si>
  <si>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</si>
  <si>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</si>
  <si>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</si>
  <si>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</si>
  <si>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</si>
  <si>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</si>
  <si>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</si>
  <si>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</si>
  <si>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</si>
  <si>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</si>
  <si>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</si>
  <si>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</si>
  <si>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</si>
  <si>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</si>
  <si>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</si>
  <si>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</si>
  <si>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</si>
  <si>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</si>
  <si>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</si>
  <si>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</si>
  <si>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</si>
  <si>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</si>
  <si>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</si>
  <si>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</si>
  <si>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</si>
  <si>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</si>
  <si>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</si>
  <si>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</si>
  <si>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</si>
  <si>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</si>
  <si>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</si>
  <si>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</si>
  <si>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</si>
  <si>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</si>
  <si>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</si>
  <si>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</si>
  <si>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</si>
  <si>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</si>
  <si>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</si>
  <si>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</si>
  <si>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</si>
  <si>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</si>
  <si>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</si>
  <si>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</si>
  <si>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</si>
  <si>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</si>
  <si>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</si>
  <si>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</si>
  <si>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</si>
  <si>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</si>
  <si>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</si>
  <si>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</si>
  <si>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</si>
  <si>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</si>
  <si>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</si>
  <si>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</si>
  <si>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</si>
  <si>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</si>
  <si>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</si>
  <si>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</si>
  <si>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</si>
  <si>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</si>
  <si>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</si>
  <si>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</si>
  <si>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</si>
  <si>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</si>
  <si>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</si>
  <si>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</si>
  <si>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</si>
  <si>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</si>
  <si>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</si>
  <si>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</si>
  <si>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</si>
  <si>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</si>
  <si>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</si>
  <si>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</si>
  <si>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</si>
  <si>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</si>
  <si>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</si>
  <si>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</si>
  <si>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</si>
  <si>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</si>
  <si>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</si>
  <si>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</si>
  <si>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</si>
  <si>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</si>
  <si>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</si>
  <si>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</si>
  <si>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</si>
  <si>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</si>
  <si>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</si>
  <si>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</si>
  <si>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</si>
  <si>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</si>
  <si>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</si>
  <si>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</si>
  <si>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</si>
  <si>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</si>
  <si>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</si>
  <si>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</si>
  <si>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</si>
  <si>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</si>
  <si>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</si>
  <si>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</si>
  <si>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</si>
  <si>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</si>
  <si>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</si>
  <si>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</si>
  <si>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</si>
  <si>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</si>
  <si>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</si>
  <si>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</si>
  <si>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</si>
  <si>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</si>
  <si>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</si>
  <si>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</si>
  <si>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</si>
  <si>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</si>
  <si>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</si>
  <si>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</si>
  <si>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</si>
  <si>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</si>
  <si>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</si>
  <si>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</si>
  <si>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</si>
  <si>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</si>
  <si>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</si>
  <si>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</si>
  <si>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</si>
  <si>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</si>
  <si>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</si>
  <si>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</si>
  <si>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</si>
  <si>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</si>
  <si>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</si>
  <si>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</si>
  <si>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</si>
  <si>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</si>
  <si>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</si>
  <si>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</si>
  <si>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</si>
  <si>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</si>
  <si>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</si>
  <si>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</si>
  <si>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</si>
  <si>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</si>
  <si>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</si>
  <si>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</si>
  <si>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</si>
  <si>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</si>
  <si>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</si>
  <si>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</si>
  <si>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</si>
  <si>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</si>
  <si>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</si>
  <si>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</si>
  <si>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</si>
  <si>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</si>
  <si>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</si>
  <si>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</si>
  <si>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</si>
  <si>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</si>
  <si>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</si>
  <si>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</si>
  <si>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</si>
  <si>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</si>
  <si>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</si>
  <si>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</si>
  <si>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</si>
  <si>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</si>
  <si>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</si>
  <si>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</si>
  <si>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</si>
  <si>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</si>
  <si>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</si>
  <si>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</si>
  <si>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</si>
  <si>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</si>
  <si>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</si>
  <si>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</si>
  <si>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</si>
  <si>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</si>
  <si>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</si>
  <si>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</si>
  <si>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</si>
  <si>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</si>
  <si>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</si>
  <si>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</si>
  <si>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</si>
  <si>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</si>
  <si>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</si>
  <si>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</si>
  <si>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</si>
  <si>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</si>
  <si>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</si>
  <si>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</si>
  <si>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</si>
  <si>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</si>
  <si>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</si>
  <si>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</si>
  <si>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</si>
  <si>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</si>
  <si>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</si>
  <si>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</si>
  <si>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</si>
  <si>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</si>
  <si>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</si>
  <si>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</si>
  <si>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</si>
  <si>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</si>
  <si>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</si>
  <si>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</si>
  <si>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</si>
  <si>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</si>
  <si>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</si>
  <si>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</si>
  <si>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</si>
  <si>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</si>
  <si>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</si>
  <si>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</si>
  <si>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</si>
  <si>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</si>
  <si>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</si>
  <si>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</si>
  <si>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</si>
  <si>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</si>
  <si>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</si>
  <si>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</si>
  <si>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</si>
  <si>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</si>
  <si>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</si>
  <si>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</si>
  <si>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</si>
  <si>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</si>
  <si>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</si>
  <si>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</si>
  <si>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</si>
  <si>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</si>
  <si>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</si>
  <si>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</si>
  <si>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</si>
  <si>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</si>
  <si>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</si>
  <si>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</si>
  <si>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</si>
  <si>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</si>
  <si>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</si>
  <si>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</si>
  <si>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</si>
  <si>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</si>
  <si>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</si>
  <si>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</si>
  <si>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</si>
  <si>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</si>
  <si>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</si>
  <si>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</si>
  <si>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</si>
  <si>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</si>
  <si>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</si>
  <si>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</si>
  <si>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</si>
  <si>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</si>
  <si>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</si>
  <si>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</si>
  <si>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</si>
  <si>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</si>
  <si>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</si>
  <si>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</si>
  <si>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</si>
  <si>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</si>
  <si>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</si>
  <si>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</si>
  <si>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</si>
  <si>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</si>
  <si>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</si>
  <si>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</si>
  <si>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</si>
  <si>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</si>
  <si>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</si>
  <si>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</si>
  <si>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</si>
  <si>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</si>
  <si>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</si>
  <si>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</si>
  <si>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</si>
  <si>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</si>
  <si>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</si>
  <si>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</si>
  <si>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</si>
  <si>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</si>
  <si>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</si>
  <si>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</si>
  <si>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</si>
  <si>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</si>
  <si>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</si>
  <si>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</si>
  <si>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</si>
  <si>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</si>
  <si>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</si>
  <si>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</si>
  <si>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</si>
  <si>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</si>
  <si>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</si>
  <si>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</si>
  <si>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</si>
  <si>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</si>
  <si>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</si>
  <si>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</si>
  <si>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</si>
  <si>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</si>
  <si>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</si>
  <si>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</si>
  <si>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</si>
  <si>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</si>
  <si>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</si>
  <si>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</si>
  <si>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</si>
  <si>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</si>
  <si>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</si>
  <si>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</si>
  <si>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</si>
  <si>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</si>
  <si>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</si>
  <si>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</si>
  <si>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</si>
  <si>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</si>
  <si>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</si>
  <si>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</si>
  <si>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</si>
  <si>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</si>
  <si>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</si>
  <si>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</si>
  <si>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</si>
  <si>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</si>
  <si>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</si>
  <si>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</si>
  <si>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</si>
  <si>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</si>
  <si>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</si>
  <si>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</si>
  <si>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</si>
  <si>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</si>
  <si>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</si>
  <si>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</si>
  <si>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</si>
  <si>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</si>
  <si>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</si>
  <si>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</si>
  <si>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</si>
  <si>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</si>
  <si>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</si>
  <si>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</si>
  <si>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</si>
  <si>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</si>
  <si>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</si>
  <si>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</si>
  <si>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</si>
  <si>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</si>
  <si>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</si>
  <si>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</si>
  <si>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</si>
  <si>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</si>
  <si>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</si>
  <si>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</si>
  <si>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</si>
  <si>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</si>
  <si>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</si>
  <si>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</si>
  <si>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</si>
  <si>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</si>
  <si>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</si>
  <si>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</si>
  <si>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</si>
  <si>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</si>
  <si>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</si>
  <si>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</si>
  <si>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</si>
  <si>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</si>
  <si>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</si>
  <si>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</si>
  <si>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</si>
  <si>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</si>
  <si>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</si>
  <si>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</si>
  <si>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</si>
  <si>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</si>
  <si>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</si>
  <si>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</si>
  <si>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</si>
  <si>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</si>
  <si>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</si>
  <si>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</si>
  <si>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</si>
  <si>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</si>
  <si>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</si>
  <si>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</si>
  <si>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</si>
  <si>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</si>
  <si>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</si>
  <si>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</si>
  <si>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</si>
  <si>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</si>
  <si>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</si>
  <si>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</si>
  <si>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</si>
  <si>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</si>
  <si>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</si>
  <si>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</si>
  <si>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</si>
  <si>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</si>
  <si>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</si>
  <si>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</si>
  <si>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</si>
  <si>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</si>
  <si>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</si>
  <si>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</si>
  <si>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</si>
  <si>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</si>
  <si>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</si>
  <si>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</si>
  <si>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</si>
  <si>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</si>
  <si>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</si>
  <si>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</si>
  <si>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</si>
  <si>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</si>
  <si>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</si>
  <si>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</si>
  <si>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</si>
  <si>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</si>
  <si>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</si>
  <si>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</si>
  <si>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</si>
  <si>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</si>
  <si>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</si>
  <si>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</si>
  <si>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</si>
  <si>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</si>
  <si>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</si>
  <si>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</si>
  <si>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</si>
  <si>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</si>
  <si>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</si>
  <si>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</si>
  <si>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</si>
  <si>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</si>
  <si>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</si>
  <si>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</si>
  <si>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</si>
  <si>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</si>
  <si>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</si>
  <si>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</si>
  <si>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</si>
  <si>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</si>
  <si>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</si>
  <si>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</si>
  <si>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</si>
  <si>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</si>
  <si>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</si>
  <si>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</si>
  <si>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</si>
  <si>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</si>
  <si>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</si>
  <si>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</si>
  <si>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</si>
  <si>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</si>
  <si>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</si>
  <si>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</si>
  <si>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</si>
  <si>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</si>
  <si>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</si>
  <si>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</si>
  <si>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</si>
  <si>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</si>
  <si>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</si>
  <si>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</si>
  <si>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</si>
  <si>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</si>
  <si>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</si>
  <si>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</si>
  <si>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</si>
  <si>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</si>
  <si>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</si>
  <si>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</si>
  <si>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</si>
  <si>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</si>
  <si>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</si>
  <si>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</si>
  <si>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</si>
  <si>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</si>
  <si>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</si>
  <si>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</si>
  <si>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</si>
  <si>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</si>
  <si>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</si>
  <si>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</si>
  <si>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</si>
  <si>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</si>
  <si>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</si>
  <si>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</si>
  <si>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</si>
  <si>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</si>
  <si>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</si>
  <si>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</si>
  <si>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</si>
  <si>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</si>
  <si>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</si>
  <si>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</si>
  <si>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</si>
  <si>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</si>
  <si>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</si>
  <si>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</si>
  <si>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</si>
  <si>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</si>
  <si>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</si>
  <si>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</si>
  <si>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</si>
  <si>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</si>
  <si>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</si>
  <si>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</si>
  <si>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</si>
  <si>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</si>
  <si>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</si>
  <si>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</si>
  <si>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</si>
  <si>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</si>
  <si>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</si>
  <si>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</si>
  <si>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</si>
  <si>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</si>
  <si>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</si>
  <si>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</si>
  <si>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</si>
  <si>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</si>
  <si>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</si>
  <si>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</si>
  <si>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</si>
  <si>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</si>
  <si>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</si>
  <si>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</si>
  <si>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</si>
  <si>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</si>
  <si>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</si>
  <si>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</si>
  <si>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</si>
  <si>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</si>
  <si>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</si>
  <si>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</si>
  <si>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</si>
  <si>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</si>
  <si>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</si>
  <si>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</si>
  <si>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</si>
  <si>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</si>
  <si>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</si>
  <si>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</si>
  <si>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</si>
  <si>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</si>
  <si>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</si>
  <si>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</si>
  <si>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</si>
  <si>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</si>
  <si>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</si>
  <si>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</si>
  <si>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</si>
  <si>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</si>
  <si>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</si>
  <si>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</si>
  <si>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</si>
  <si>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</si>
  <si>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</si>
  <si>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</si>
  <si>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</si>
  <si>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</si>
  <si>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</si>
  <si>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</si>
  <si>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</si>
  <si>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</si>
  <si>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</si>
  <si>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</si>
  <si>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</si>
  <si>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</si>
  <si>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</si>
  <si>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</si>
  <si>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</si>
  <si>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</si>
  <si>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</si>
  <si>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</si>
  <si>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</si>
  <si>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</si>
  <si>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</si>
  <si>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</si>
  <si>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</si>
  <si>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</si>
  <si>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</si>
  <si>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</si>
  <si>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</si>
  <si>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</si>
  <si>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</si>
  <si>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</si>
  <si>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</si>
  <si>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</si>
  <si>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</si>
  <si>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</si>
  <si>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</si>
  <si>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</si>
  <si>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</si>
  <si>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</si>
  <si>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</si>
  <si>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</si>
  <si>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</si>
  <si>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</si>
  <si>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</si>
  <si>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</si>
  <si>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</si>
  <si>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</si>
  <si>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</si>
  <si>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</si>
  <si>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</si>
  <si>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</si>
  <si>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</si>
  <si>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</si>
  <si>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</si>
  <si>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</si>
  <si>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</si>
  <si>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</si>
  <si>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</si>
  <si>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</si>
  <si>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</si>
  <si>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</si>
  <si>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</si>
  <si>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</si>
  <si>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</si>
  <si>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</si>
  <si>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</si>
  <si>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</si>
  <si>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</si>
  <si>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</si>
  <si>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</si>
  <si>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</si>
  <si>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</si>
  <si>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</si>
  <si>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</si>
  <si>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</si>
  <si>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</si>
  <si>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</si>
  <si>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</si>
  <si>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</si>
  <si>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</si>
  <si>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</si>
  <si>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</si>
  <si>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</si>
  <si>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</si>
  <si>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</si>
  <si>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</si>
  <si>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</si>
  <si>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</si>
  <si>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</si>
  <si>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</si>
  <si>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</si>
  <si>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</si>
  <si>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</si>
  <si>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</si>
  <si>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</si>
  <si>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</si>
  <si>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</si>
  <si>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</si>
  <si>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</si>
  <si>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</si>
  <si>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</si>
  <si>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</si>
  <si>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</si>
  <si>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</si>
  <si>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</si>
  <si>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</si>
  <si>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</si>
  <si>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</si>
  <si>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</si>
  <si>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</si>
  <si>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</si>
  <si>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</si>
  <si>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</si>
  <si>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</si>
  <si>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</si>
  <si>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</si>
  <si>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</si>
  <si>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</si>
  <si>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</si>
  <si>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</si>
  <si>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</si>
  <si>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</si>
  <si>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</si>
  <si>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</si>
  <si>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</si>
  <si>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</si>
  <si>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</si>
  <si>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</si>
  <si>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</si>
  <si>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</si>
  <si>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</si>
  <si>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</si>
  <si>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</si>
  <si>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</si>
  <si>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</si>
  <si>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</si>
  <si>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</si>
  <si>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</si>
  <si>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</si>
  <si>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</si>
  <si>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</si>
  <si>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</si>
  <si>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</si>
  <si>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</si>
  <si>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</si>
  <si>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</si>
  <si>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</si>
  <si>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</si>
  <si>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</si>
  <si>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</si>
  <si>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</si>
  <si>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</si>
  <si>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</si>
  <si>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</si>
  <si>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</si>
  <si>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</si>
  <si>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</si>
  <si>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</si>
  <si>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</si>
  <si>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</si>
  <si>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</si>
  <si>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</si>
  <si>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</si>
  <si>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</si>
  <si>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</si>
  <si>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</si>
  <si>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</si>
  <si>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</si>
  <si>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</si>
  <si>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</si>
  <si>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</si>
  <si>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</si>
  <si>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</si>
  <si>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</si>
  <si>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</si>
  <si>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</si>
  <si>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</si>
  <si>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</si>
  <si>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</si>
  <si>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</si>
  <si>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</si>
  <si>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</si>
  <si>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</si>
  <si>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</si>
  <si>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</si>
  <si>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</si>
  <si>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</si>
  <si>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</si>
  <si>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</si>
  <si>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</si>
  <si>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</si>
  <si>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</si>
  <si>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</si>
  <si>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</si>
  <si>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</si>
  <si>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</si>
  <si>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</si>
  <si>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</si>
  <si>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</si>
  <si>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</si>
  <si>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</si>
  <si>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</si>
  <si>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</si>
  <si>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</si>
  <si>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</si>
  <si>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</si>
  <si>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</si>
  <si>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</si>
  <si>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</si>
  <si>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</si>
  <si>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</si>
  <si>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</si>
  <si>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</si>
  <si>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</si>
  <si>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</si>
  <si>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</si>
  <si>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</si>
  <si>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</si>
  <si>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</si>
  <si>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</si>
  <si>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</si>
  <si>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</si>
  <si>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</si>
  <si>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</si>
  <si>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</si>
  <si>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</si>
  <si>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</si>
  <si>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</si>
  <si>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</si>
  <si>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</si>
  <si>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</si>
  <si>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</si>
  <si>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</si>
  <si>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</si>
  <si>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</si>
  <si>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</si>
  <si>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</si>
  <si>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</si>
  <si>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</si>
  <si>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</si>
  <si>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</si>
  <si>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</si>
  <si>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</si>
  <si>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</si>
  <si>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</si>
  <si>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</si>
  <si>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</si>
  <si>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</si>
  <si>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</si>
  <si>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</si>
  <si>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</si>
  <si>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</si>
  <si>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</si>
  <si>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</si>
  <si>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</si>
  <si>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</si>
  <si>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</si>
  <si>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</si>
  <si>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</si>
  <si>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</si>
  <si>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</si>
  <si>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</si>
  <si>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</si>
  <si>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</si>
  <si>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</si>
  <si>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</si>
  <si>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</si>
  <si>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</si>
  <si>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</si>
  <si>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</si>
  <si>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</si>
  <si>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</si>
  <si>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</si>
  <si>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</si>
  <si>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</si>
  <si>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</si>
  <si>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</si>
  <si>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</si>
  <si>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</si>
  <si>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</si>
  <si>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</si>
  <si>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</si>
  <si>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</si>
  <si>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</si>
  <si>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</si>
  <si>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</si>
  <si>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</si>
  <si>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</si>
  <si>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</si>
  <si>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</si>
  <si>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</si>
  <si>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</si>
  <si>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</si>
  <si>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</si>
  <si>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</si>
  <si>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</si>
  <si>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</si>
  <si>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</si>
  <si>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</si>
  <si>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</si>
  <si>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</si>
  <si>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</si>
  <si>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</si>
  <si>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</si>
  <si>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</si>
  <si>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</si>
  <si>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</si>
  <si>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</si>
  <si>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</si>
  <si>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</si>
  <si>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</si>
  <si>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</si>
  <si>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</si>
  <si>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</si>
  <si>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</si>
  <si>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</si>
  <si>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</si>
  <si>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</si>
  <si>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</si>
  <si>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</si>
  <si>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</si>
  <si>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</si>
  <si>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</si>
  <si>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</si>
  <si>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</si>
  <si>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</si>
  <si>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</si>
  <si>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</si>
  <si>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</si>
  <si>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</si>
  <si>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</si>
  <si>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</si>
  <si>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</si>
  <si>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</si>
  <si>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</si>
  <si>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</si>
  <si>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</si>
  <si>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</si>
  <si>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</si>
  <si>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</si>
  <si>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</si>
  <si>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</si>
  <si>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</si>
  <si>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</si>
  <si>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</si>
  <si>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</si>
  <si>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</si>
  <si>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</si>
  <si>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</si>
  <si>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</si>
  <si>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</si>
  <si>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</si>
  <si>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</si>
  <si>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</si>
  <si>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</si>
  <si>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</si>
  <si>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</si>
  <si>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</si>
  <si>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</si>
  <si>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</si>
  <si>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</si>
  <si>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</si>
  <si>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</si>
  <si>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</si>
  <si>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</si>
  <si>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</si>
  <si>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</si>
  <si>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</si>
  <si>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</si>
  <si>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</si>
  <si>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</si>
  <si>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</si>
  <si>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</si>
  <si>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</si>
  <si>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</si>
  <si>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</si>
  <si>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</si>
  <si>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</si>
  <si>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</si>
  <si>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</si>
  <si>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</si>
  <si>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</si>
  <si>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</si>
  <si>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</si>
  <si>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</si>
  <si>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</si>
  <si>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</si>
  <si>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</si>
  <si>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</si>
  <si>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</si>
  <si>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</si>
  <si>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</si>
  <si>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</si>
  <si>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</si>
  <si>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</si>
  <si>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</si>
  <si>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</si>
  <si>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</si>
  <si>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</si>
  <si>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</si>
  <si>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</si>
  <si>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</si>
  <si>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</si>
  <si>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</si>
  <si>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</si>
  <si>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</si>
  <si>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</si>
  <si>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</si>
  <si>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</si>
  <si>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</si>
  <si>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</si>
  <si>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</si>
  <si>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</si>
  <si>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</si>
  <si>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</si>
  <si>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</si>
  <si>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</si>
  <si>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</si>
  <si>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</si>
  <si>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</si>
  <si>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</si>
  <si>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</si>
  <si>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</si>
  <si>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</si>
  <si>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</si>
  <si>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</si>
  <si>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</si>
  <si>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</si>
  <si>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</si>
  <si>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</si>
  <si>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</si>
  <si>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</si>
  <si>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</si>
  <si>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</si>
  <si>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</si>
  <si>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</si>
  <si>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</si>
  <si>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</si>
  <si>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</si>
  <si>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</si>
  <si>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</si>
  <si>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</si>
  <si>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</si>
  <si>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</si>
  <si>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</si>
  <si>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</si>
  <si>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</si>
  <si>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</si>
  <si>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</si>
  <si>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</si>
  <si>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</si>
  <si>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</si>
  <si>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</si>
  <si>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</si>
  <si>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</si>
  <si>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</si>
  <si>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</si>
  <si>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</si>
  <si>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</si>
  <si>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</si>
  <si>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</si>
  <si>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</si>
  <si>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</si>
  <si>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</si>
  <si>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</si>
  <si>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</si>
  <si>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</si>
  <si>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</si>
  <si>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</si>
  <si>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</si>
  <si>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</si>
  <si>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</si>
  <si>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</si>
  <si>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</si>
  <si>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</si>
  <si>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</si>
  <si>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</si>
  <si>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</si>
  <si>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</si>
  <si>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</si>
  <si>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</si>
  <si>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</si>
  <si>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</si>
  <si>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</si>
  <si>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</si>
  <si>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</si>
  <si>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</si>
  <si>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</si>
  <si>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</si>
  <si>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</si>
  <si>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</si>
  <si>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</si>
  <si>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</si>
  <si>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</si>
  <si>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</si>
  <si>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</si>
  <si>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</si>
  <si>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</si>
  <si>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</si>
  <si>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</si>
  <si>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</si>
  <si>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</si>
  <si>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</si>
  <si>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</si>
  <si>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</si>
  <si>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</si>
  <si>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</si>
  <si>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</si>
  <si>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</si>
  <si>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</si>
  <si>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</si>
  <si>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</si>
  <si>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</si>
  <si>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</si>
  <si>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</si>
  <si>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</si>
  <si>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</si>
  <si>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</si>
  <si>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</si>
  <si>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</si>
  <si>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</si>
  <si>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</si>
  <si>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</si>
  <si>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</si>
  <si>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</si>
  <si>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</si>
  <si>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</si>
  <si>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</si>
  <si>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</si>
  <si>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</si>
  <si>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</si>
  <si>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</si>
  <si>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</si>
  <si>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</si>
  <si>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</si>
  <si>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</si>
  <si>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</si>
  <si>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</si>
  <si>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</si>
  <si>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</si>
  <si>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</si>
  <si>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</si>
  <si>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</si>
  <si>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</si>
  <si>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</si>
  <si>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</si>
  <si>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</si>
  <si>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</si>
  <si>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</si>
  <si>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</si>
  <si>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</si>
  <si>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</si>
  <si>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</si>
  <si>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</si>
  <si>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</si>
  <si>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</si>
  <si>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</si>
  <si>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</si>
  <si>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</si>
  <si>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</si>
  <si>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</si>
  <si>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</si>
  <si>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</si>
  <si>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</si>
  <si>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</si>
  <si>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</si>
  <si>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</si>
  <si>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</si>
  <si>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</si>
  <si>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</si>
  <si>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</si>
  <si>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</si>
  <si>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</si>
  <si>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</si>
  <si>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</si>
  <si>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</si>
  <si>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</si>
  <si>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</si>
  <si>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</si>
  <si>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</si>
  <si>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</si>
  <si>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</si>
  <si>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</si>
  <si>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</si>
  <si>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</si>
  <si>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</si>
  <si>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</si>
  <si>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</si>
  <si>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</si>
  <si>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</si>
  <si>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</si>
  <si>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</si>
  <si>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</si>
  <si>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</si>
  <si>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</si>
  <si>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</si>
  <si>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</si>
  <si>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</si>
  <si>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</si>
  <si>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</si>
  <si>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</si>
  <si>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</si>
  <si>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</si>
  <si>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</si>
  <si>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</si>
  <si>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</si>
  <si>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</si>
  <si>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</si>
  <si>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</si>
  <si>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</si>
  <si>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</si>
  <si>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</si>
  <si>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</si>
  <si>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</si>
  <si>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</si>
  <si>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</si>
  <si>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</si>
  <si>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</si>
  <si>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</si>
  <si>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</si>
  <si>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</si>
  <si>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</si>
  <si>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</si>
  <si>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</si>
  <si>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</si>
  <si>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</si>
  <si>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</si>
  <si>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</si>
  <si>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</si>
  <si>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</si>
  <si>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</si>
  <si>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</si>
  <si>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</si>
  <si>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</si>
  <si>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</si>
  <si>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</si>
  <si>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</si>
  <si>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</si>
  <si>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</si>
  <si>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</si>
  <si>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</si>
  <si>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</si>
  <si>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</si>
  <si>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</si>
  <si>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</si>
  <si>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</si>
  <si>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</si>
  <si>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</si>
  <si>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</si>
  <si>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</si>
  <si>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</si>
  <si>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</si>
  <si>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</si>
  <si>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</si>
  <si>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</si>
  <si>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</si>
  <si>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</si>
  <si>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</si>
  <si>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</si>
  <si>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</si>
  <si>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</si>
  <si>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</si>
  <si>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</si>
  <si>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</si>
  <si>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</si>
  <si>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</si>
  <si>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</si>
  <si>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</si>
  <si>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</si>
  <si>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</si>
  <si>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</si>
  <si>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</si>
  <si>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</si>
  <si>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</si>
  <si>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</si>
  <si>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</si>
  <si>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</si>
  <si>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</si>
  <si>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</si>
  <si>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</si>
  <si>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</si>
  <si>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</si>
  <si>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</si>
  <si>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</si>
  <si>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</si>
  <si>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</si>
  <si>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</si>
  <si>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</si>
  <si>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</si>
  <si>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</si>
  <si>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</si>
  <si>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</si>
  <si>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</si>
  <si>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</si>
  <si>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</si>
  <si>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</si>
  <si>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</si>
  <si>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</si>
  <si>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</si>
  <si>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</si>
  <si>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</si>
  <si>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</si>
  <si>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</si>
  <si>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</si>
  <si>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</si>
  <si>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</si>
  <si>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</si>
  <si>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</si>
  <si>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</si>
  <si>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</si>
  <si>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</si>
  <si>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</si>
  <si>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</si>
  <si>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</si>
  <si>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</si>
  <si>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</si>
  <si>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</si>
  <si>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</si>
  <si>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</si>
  <si>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</si>
  <si>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</si>
  <si>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</si>
  <si>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</si>
  <si>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</si>
  <si>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</si>
  <si>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</si>
  <si>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</si>
  <si>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</si>
  <si>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</si>
  <si>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</si>
  <si>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</si>
  <si>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</si>
  <si>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</si>
  <si>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</si>
  <si>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</si>
  <si>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</si>
  <si>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</si>
  <si>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</si>
  <si>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</si>
  <si>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</si>
  <si>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</si>
  <si>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</si>
  <si>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</si>
  <si>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</si>
  <si>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</si>
  <si>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</si>
  <si>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</si>
  <si>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</si>
  <si>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</si>
  <si>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</si>
  <si>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</si>
  <si>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</si>
  <si>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</si>
  <si>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</si>
  <si>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</si>
  <si>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</si>
  <si>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</si>
  <si>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</si>
  <si>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</si>
  <si>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</si>
  <si>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</si>
  <si>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</si>
  <si>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</si>
  <si>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</si>
  <si>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</si>
  <si>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</si>
  <si>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</si>
  <si>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</si>
  <si>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</si>
  <si>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</si>
  <si>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</si>
  <si>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</si>
  <si>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</si>
  <si>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</si>
  <si>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</si>
  <si>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</si>
  <si>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</si>
  <si>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</si>
  <si>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</si>
  <si>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</si>
  <si>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</si>
  <si>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</si>
  <si>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</si>
  <si>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</si>
  <si>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</si>
  <si>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</si>
  <si>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</si>
  <si>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</si>
  <si>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</si>
  <si>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</si>
  <si>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</si>
  <si>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</si>
  <si>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</si>
  <si>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</si>
  <si>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</si>
  <si>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</si>
  <si>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</si>
  <si>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</si>
  <si>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</si>
  <si>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</si>
  <si>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</si>
  <si>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</si>
  <si>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</si>
  <si>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</si>
  <si>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</si>
  <si>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</si>
  <si>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</si>
  <si>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</si>
  <si>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</si>
  <si>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</si>
  <si>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</si>
  <si>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</si>
  <si>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</si>
  <si>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</si>
  <si>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</si>
  <si>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</si>
  <si>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</si>
  <si>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</si>
  <si>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</si>
  <si>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</si>
  <si>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</si>
  <si>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</si>
  <si>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</si>
  <si>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</si>
  <si>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</si>
  <si>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</si>
  <si>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</si>
  <si>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</si>
  <si>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</si>
  <si>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</si>
  <si>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</si>
  <si>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</si>
  <si>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</si>
  <si>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</si>
  <si>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</si>
  <si>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</si>
  <si>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</si>
  <si>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</si>
  <si>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</si>
  <si>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</si>
  <si>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</si>
  <si>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</si>
  <si>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</si>
  <si>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</si>
  <si>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</si>
  <si>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</si>
  <si>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</si>
  <si>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</si>
  <si>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</si>
  <si>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</si>
  <si>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</si>
  <si>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</si>
  <si>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</si>
  <si>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</si>
  <si>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</si>
  <si>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</si>
  <si>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</si>
  <si>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</si>
  <si>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</si>
  <si>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</si>
  <si>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</si>
  <si>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</si>
  <si>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</si>
  <si>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</si>
  <si>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</si>
  <si>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</si>
  <si>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</si>
  <si>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</si>
  <si>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</si>
  <si>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</si>
  <si>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</si>
  <si>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</si>
  <si>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</si>
  <si>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</si>
  <si>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</si>
  <si>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</si>
  <si>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</si>
  <si>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</si>
  <si>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</si>
  <si>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</si>
  <si>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</si>
  <si>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</si>
  <si>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</si>
  <si>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</si>
  <si>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</si>
  <si>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</si>
  <si>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</si>
  <si>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</si>
  <si>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</si>
  <si>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</si>
  <si>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</si>
  <si>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</si>
  <si>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</si>
  <si>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</si>
  <si>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</si>
  <si>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</si>
  <si>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</si>
  <si>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</si>
  <si>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</si>
  <si>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</si>
  <si>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</si>
  <si>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</si>
  <si>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</si>
  <si>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</si>
  <si>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</si>
  <si>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</si>
  <si>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</si>
  <si>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</si>
  <si>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</si>
  <si>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</si>
  <si>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</si>
  <si>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</si>
  <si>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</si>
  <si>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</si>
  <si>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</si>
  <si>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</si>
  <si>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</si>
  <si>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</si>
  <si>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</si>
  <si>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</si>
  <si>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</si>
  <si>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</si>
  <si>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</si>
  <si>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</si>
  <si>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</si>
  <si>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</si>
  <si>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</si>
  <si>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</si>
  <si>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</si>
  <si>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</si>
  <si>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</si>
  <si>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</si>
  <si>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</si>
  <si>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</si>
  <si>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</si>
  <si>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</si>
  <si>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</si>
  <si>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</si>
  <si>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</si>
  <si>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</si>
  <si>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</si>
  <si>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</si>
  <si>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</si>
  <si>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</si>
  <si>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</si>
  <si>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</si>
  <si>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</si>
  <si>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</si>
  <si>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</si>
  <si>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</si>
  <si>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</si>
  <si>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</si>
  <si>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</si>
  <si>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</si>
  <si>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</si>
  <si>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</si>
  <si>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</si>
  <si>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</si>
  <si>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</si>
  <si>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</si>
  <si>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</si>
  <si>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</si>
  <si>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</si>
  <si>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</si>
  <si>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</si>
  <si>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</si>
  <si>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</si>
  <si>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</si>
  <si>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</si>
  <si>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</si>
  <si>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</si>
  <si>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</si>
  <si>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</si>
  <si>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</si>
  <si>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</si>
  <si>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</si>
  <si>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</si>
  <si>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</si>
  <si>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</si>
  <si>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</si>
  <si>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</si>
  <si>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</si>
  <si>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</si>
  <si>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</si>
  <si>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</si>
  <si>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</si>
  <si>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</si>
  <si>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</si>
  <si>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</si>
  <si>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</si>
  <si>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</si>
  <si>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</si>
  <si>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</si>
  <si>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</si>
  <si>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</si>
  <si>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</si>
  <si>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</si>
  <si>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</si>
  <si>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</si>
  <si>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</si>
  <si>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</si>
  <si>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</si>
  <si>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</si>
  <si>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</si>
  <si>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</si>
  <si>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</si>
  <si>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</si>
  <si>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</si>
  <si>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</si>
  <si>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</si>
  <si>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</si>
  <si>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</si>
  <si>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</si>
  <si>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</si>
  <si>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</si>
  <si>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</si>
  <si>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</si>
  <si>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</si>
  <si>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</si>
  <si>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</si>
  <si>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</si>
  <si>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</si>
  <si>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</si>
  <si>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</si>
  <si>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</si>
  <si>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</si>
  <si>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</si>
  <si>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</si>
  <si>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</si>
  <si>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</si>
  <si>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</si>
  <si>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</si>
  <si>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</si>
  <si>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</si>
  <si>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</si>
  <si>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</si>
  <si>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</si>
  <si>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</si>
  <si>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</si>
  <si>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</si>
  <si>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</si>
  <si>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</si>
  <si>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</si>
  <si>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</si>
  <si>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</si>
  <si>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</si>
  <si>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</si>
  <si>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</si>
  <si>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</si>
  <si>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</si>
  <si>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</si>
  <si>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</si>
  <si>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</si>
  <si>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</si>
  <si>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</si>
  <si>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</si>
  <si>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</si>
  <si>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</si>
  <si>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</si>
  <si>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</si>
  <si>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</si>
  <si>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</si>
  <si>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</si>
  <si>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</si>
  <si>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</si>
  <si>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</si>
  <si>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</si>
  <si>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</si>
  <si>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</si>
  <si>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</si>
  <si>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</si>
  <si>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</si>
  <si>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</si>
  <si>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</si>
  <si>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</si>
  <si>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</si>
  <si>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</si>
  <si>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</si>
  <si>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</si>
  <si>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</si>
  <si>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</si>
  <si>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</si>
  <si>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</si>
  <si>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</si>
  <si>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</si>
  <si>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</si>
  <si>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</si>
  <si>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</si>
  <si>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</si>
  <si>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</si>
  <si>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</si>
  <si>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</si>
  <si>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</si>
  <si>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</si>
  <si>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</si>
  <si>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</si>
  <si>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</si>
  <si>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</si>
  <si>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</si>
  <si>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</si>
  <si>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</si>
  <si>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</si>
  <si>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</si>
  <si>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</si>
  <si>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</si>
  <si>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</si>
  <si>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</si>
  <si>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</si>
  <si>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</si>
  <si>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</si>
  <si>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</si>
  <si>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</si>
  <si>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</si>
  <si>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</si>
  <si>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</si>
  <si>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</si>
  <si>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</si>
  <si>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</si>
  <si>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</si>
  <si>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</si>
  <si>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</si>
  <si>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</si>
  <si>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</si>
  <si>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</si>
  <si>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</si>
  <si>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</si>
  <si>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</si>
  <si>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</si>
  <si>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</si>
  <si>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</si>
  <si>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</si>
  <si>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</si>
  <si>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</si>
  <si>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</si>
  <si>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</si>
  <si>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</si>
  <si>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</si>
  <si>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</si>
  <si>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</si>
  <si>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</si>
  <si>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</si>
  <si>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</si>
  <si>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</si>
  <si>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</si>
  <si>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</si>
  <si>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</si>
  <si>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</si>
  <si>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</si>
  <si>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</si>
  <si>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</si>
  <si>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</si>
  <si>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</si>
  <si>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</si>
  <si>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</si>
  <si>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</si>
  <si>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</si>
  <si>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</si>
  <si>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</si>
  <si>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</si>
  <si>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</si>
  <si>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</si>
  <si>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</si>
  <si>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</si>
  <si>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</si>
  <si>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</si>
  <si>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</si>
  <si>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</si>
  <si>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</si>
  <si>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</si>
  <si>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</si>
  <si>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</si>
  <si>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</si>
  <si>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</si>
  <si>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</si>
  <si>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</si>
  <si>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</si>
  <si>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</si>
  <si>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</si>
  <si>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</si>
  <si>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</si>
  <si>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</si>
  <si>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</si>
  <si>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</si>
  <si>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</si>
  <si>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</si>
  <si>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</si>
  <si>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</si>
  <si>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</si>
  <si>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</si>
  <si>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</si>
  <si>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</si>
  <si>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</si>
  <si>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</si>
  <si>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</si>
  <si>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</si>
  <si>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</si>
  <si>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</si>
  <si>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</si>
  <si>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</si>
  <si>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</si>
  <si>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</si>
  <si>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</si>
  <si>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</si>
  <si>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</si>
  <si>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</si>
  <si>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</si>
  <si>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</si>
  <si>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</si>
  <si>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</si>
  <si>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</si>
  <si>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</si>
  <si>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</si>
  <si>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</si>
  <si>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</si>
  <si>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</si>
  <si>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</si>
  <si>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</si>
  <si>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</si>
  <si>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</si>
  <si>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</si>
  <si>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</si>
  <si>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</si>
  <si>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</si>
  <si>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</si>
  <si>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</si>
  <si>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</si>
  <si>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</si>
  <si>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</si>
  <si>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</si>
  <si>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</si>
  <si>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</si>
  <si>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</si>
  <si>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</si>
  <si>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</si>
  <si>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</si>
  <si>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</si>
  <si>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</si>
  <si>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</si>
  <si>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</si>
  <si>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</si>
  <si>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</si>
  <si>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</si>
  <si>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</si>
  <si>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</si>
  <si>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</si>
  <si>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</si>
  <si>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</si>
  <si>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</si>
  <si>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</si>
  <si>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</si>
  <si>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</si>
  <si>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</si>
  <si>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</si>
  <si>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</si>
  <si>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</si>
  <si>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</si>
  <si>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</si>
  <si>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</si>
  <si>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</si>
  <si>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</si>
  <si>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</si>
  <si>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</si>
  <si>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</si>
  <si>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</si>
  <si>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</si>
  <si>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</si>
  <si>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</si>
  <si>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</si>
  <si>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</si>
  <si>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</si>
  <si>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</si>
  <si>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</si>
  <si>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</si>
  <si>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</si>
  <si>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</si>
  <si>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</si>
  <si>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</si>
  <si>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</si>
  <si>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</si>
  <si>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</si>
  <si>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</si>
  <si>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</si>
  <si>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</si>
  <si>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</si>
  <si>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</si>
  <si>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</si>
  <si>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</si>
  <si>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</si>
  <si>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</si>
  <si>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</si>
  <si>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</si>
  <si>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</si>
  <si>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</si>
  <si>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</si>
  <si>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</si>
  <si>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</si>
  <si>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</si>
  <si>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</si>
  <si>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</si>
  <si>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</si>
  <si>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</si>
  <si>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</si>
  <si>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</si>
  <si>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</si>
  <si>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</si>
  <si>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</si>
  <si>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</si>
  <si>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</si>
  <si>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</si>
  <si>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</si>
  <si>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</si>
  <si>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</si>
  <si>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</si>
  <si>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</si>
  <si>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</si>
  <si>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</si>
  <si>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</si>
  <si>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</si>
  <si>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</si>
  <si>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</si>
  <si>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</si>
  <si>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</si>
  <si>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</si>
  <si>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</si>
  <si>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</si>
  <si>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</si>
  <si>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</si>
  <si>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</si>
  <si>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</si>
  <si>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</si>
  <si>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</si>
  <si>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</si>
  <si>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</si>
  <si>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</si>
  <si>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</si>
  <si>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</si>
  <si>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</si>
  <si>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</si>
  <si>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</si>
  <si>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</si>
  <si>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</si>
  <si>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</si>
  <si>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</si>
  <si>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</si>
  <si>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</si>
  <si>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</si>
  <si>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</si>
  <si>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</si>
  <si>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</si>
  <si>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</si>
  <si>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</si>
  <si>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</si>
  <si>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</si>
  <si>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</si>
  <si>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</si>
  <si>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</si>
  <si>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</si>
  <si>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</si>
  <si>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</si>
  <si>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</si>
  <si>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</si>
  <si>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</si>
  <si>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</si>
  <si>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</si>
  <si>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</si>
  <si>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</si>
  <si>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</si>
  <si>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</si>
  <si>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</si>
  <si>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</si>
  <si>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</si>
  <si>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</si>
  <si>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</si>
  <si>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</si>
  <si>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</si>
  <si>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</si>
  <si>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</si>
  <si>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</si>
  <si>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</si>
  <si>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</si>
  <si>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</si>
  <si>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</si>
  <si>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</si>
  <si>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</si>
  <si>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</si>
  <si>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</si>
  <si>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</si>
  <si>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</si>
  <si>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</si>
  <si>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</si>
  <si>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</si>
  <si>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</si>
  <si>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</si>
  <si>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</si>
  <si>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</si>
  <si>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</si>
  <si>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</si>
  <si>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</si>
  <si>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</si>
  <si>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</si>
  <si>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</si>
  <si>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</si>
  <si>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</si>
  <si>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</si>
  <si>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</si>
  <si>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</si>
  <si>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</si>
  <si>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</si>
  <si>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</si>
  <si>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</si>
  <si>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</si>
  <si>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</si>
  <si>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</si>
  <si>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</si>
  <si>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</si>
  <si>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</si>
  <si>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</si>
  <si>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</si>
  <si>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</si>
  <si>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</si>
  <si>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</si>
  <si>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</si>
  <si>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</si>
  <si>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</si>
  <si>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</si>
  <si>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</si>
  <si>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</si>
  <si>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</si>
  <si>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</si>
  <si>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</si>
  <si>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</si>
  <si>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</si>
  <si>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</si>
  <si>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</si>
  <si>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</si>
  <si>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</si>
  <si>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</si>
  <si>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</si>
  <si>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</si>
  <si>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</si>
  <si>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</si>
  <si>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</si>
  <si>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</si>
  <si>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</si>
  <si>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</si>
  <si>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</si>
  <si>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</si>
  <si>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</si>
  <si>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</si>
  <si>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</si>
  <si>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</si>
  <si>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</si>
  <si>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</si>
  <si>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</si>
  <si>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</si>
  <si>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</si>
  <si>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</si>
  <si>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</si>
  <si>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</si>
  <si>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</si>
  <si>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</si>
  <si>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</si>
  <si>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</si>
  <si>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</si>
  <si>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</si>
  <si>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</si>
  <si>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</si>
  <si>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</si>
  <si>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</si>
  <si>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</si>
  <si>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</si>
  <si>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</si>
  <si>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</si>
  <si>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</si>
  <si>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</si>
  <si>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</si>
  <si>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</si>
  <si>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</si>
  <si>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</si>
  <si>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</si>
  <si>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</si>
  <si>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</si>
  <si>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</si>
  <si>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</si>
  <si>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</si>
  <si>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</si>
  <si>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</si>
  <si>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</si>
  <si>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</si>
  <si>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</si>
  <si>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</si>
  <si>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</si>
  <si>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</si>
  <si>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</si>
  <si>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</si>
  <si>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</si>
  <si>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</si>
  <si>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</si>
  <si>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</si>
  <si>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</si>
  <si>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</si>
  <si>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</si>
  <si>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</si>
  <si>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</si>
  <si>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</si>
  <si>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</si>
  <si>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</si>
  <si>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</si>
  <si>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</si>
  <si>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</si>
  <si>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</si>
  <si>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</si>
  <si>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</si>
  <si>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</si>
  <si>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</si>
  <si>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</si>
  <si>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</si>
  <si>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</si>
  <si>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</si>
  <si>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</si>
  <si>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</si>
  <si>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</si>
  <si>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</si>
  <si>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</si>
  <si>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</si>
  <si>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</si>
  <si>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</si>
  <si>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</si>
  <si>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</si>
  <si>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</si>
  <si>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</si>
  <si>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</si>
  <si>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</si>
  <si>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</si>
  <si>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</si>
  <si>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</si>
  <si>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</si>
  <si>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</si>
  <si>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</si>
  <si>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</si>
  <si>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</si>
  <si>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</si>
  <si>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</si>
  <si>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</si>
  <si>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</si>
  <si>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</si>
  <si>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</si>
  <si>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</si>
  <si>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</si>
  <si>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</si>
  <si>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</si>
  <si>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</si>
  <si>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</si>
  <si>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</si>
  <si>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</si>
  <si>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</si>
  <si>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</si>
  <si>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</si>
  <si>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</si>
  <si>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</si>
  <si>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</si>
  <si>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</si>
  <si>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</si>
  <si>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</si>
  <si>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</si>
  <si>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</si>
  <si>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</si>
  <si>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</si>
  <si>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</si>
  <si>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</si>
  <si>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</si>
  <si>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</si>
  <si>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</si>
  <si>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</si>
  <si>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</si>
  <si>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</si>
  <si>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</si>
  <si>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</si>
  <si>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</si>
  <si>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</si>
  <si>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</si>
  <si>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</si>
  <si>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</si>
  <si>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</si>
  <si>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</si>
  <si>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</si>
  <si>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</si>
  <si>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</si>
  <si>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</si>
  <si>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</si>
  <si>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</si>
  <si>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</si>
  <si>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</si>
  <si>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</si>
  <si>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</si>
  <si>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</si>
  <si>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</si>
  <si>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</si>
  <si>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</si>
  <si>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</si>
  <si>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</si>
  <si>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</si>
  <si>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</si>
  <si>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</si>
  <si>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</si>
  <si>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</si>
  <si>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</si>
  <si>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</si>
  <si>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</si>
  <si>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</si>
  <si>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</si>
  <si>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</si>
  <si>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</si>
  <si>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</si>
  <si>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</si>
  <si>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</si>
  <si>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</si>
  <si>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</si>
  <si>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</si>
  <si>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</si>
  <si>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</si>
  <si>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</si>
  <si>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</si>
  <si>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</si>
  <si>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</si>
  <si>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</si>
  <si>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</si>
  <si>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</si>
  <si>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</si>
  <si>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</si>
  <si>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</si>
  <si>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</si>
  <si>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</si>
  <si>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</si>
  <si>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</si>
  <si>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</si>
  <si>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</si>
  <si>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</si>
  <si>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</si>
  <si>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</si>
  <si>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</si>
  <si>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</si>
  <si>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</si>
  <si>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</si>
  <si>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</si>
  <si>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</si>
  <si>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</si>
  <si>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</si>
  <si>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</si>
  <si>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</si>
  <si>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</si>
  <si>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</si>
  <si>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</si>
  <si>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</si>
  <si>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</si>
  <si>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</si>
  <si>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</si>
  <si>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</si>
  <si>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</si>
  <si>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</si>
  <si>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</si>
  <si>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</si>
  <si>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</si>
  <si>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</si>
  <si>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</si>
  <si>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</si>
  <si>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</si>
  <si>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</si>
  <si>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</si>
  <si>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</si>
  <si>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</si>
  <si>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</si>
  <si>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</si>
  <si>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</si>
  <si>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</si>
  <si>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</si>
  <si>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</si>
  <si>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</si>
  <si>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</si>
  <si>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</si>
  <si>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</si>
  <si>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</si>
  <si>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</si>
  <si>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</si>
  <si>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</si>
  <si>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</si>
  <si>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</si>
  <si>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</si>
  <si>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</si>
  <si>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</si>
  <si>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</si>
  <si>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</si>
  <si>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</si>
  <si>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</si>
  <si>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</si>
  <si>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</si>
  <si>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</si>
  <si>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</si>
  <si>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</si>
  <si>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</si>
  <si>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</si>
  <si>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</si>
  <si>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</si>
  <si>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</si>
  <si>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</si>
  <si>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</si>
  <si>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</si>
  <si>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</si>
  <si>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</si>
  <si>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</si>
  <si>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</si>
  <si>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</si>
  <si>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</si>
  <si>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</si>
  <si>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</si>
  <si>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</si>
  <si>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</si>
  <si>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</si>
  <si>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</si>
  <si>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</si>
  <si>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</si>
  <si>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</si>
  <si>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</si>
  <si>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</si>
  <si>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</si>
  <si>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</si>
  <si>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</si>
  <si>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</si>
  <si>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</si>
  <si>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</si>
  <si>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</si>
  <si>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</si>
  <si>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</si>
  <si>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</si>
  <si>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</si>
  <si>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</si>
  <si>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</si>
  <si>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</si>
  <si>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</si>
  <si>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</si>
  <si>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</si>
  <si>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</si>
  <si>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</si>
  <si>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</si>
  <si>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</si>
  <si>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</si>
  <si>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</si>
  <si>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</si>
  <si>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</si>
  <si>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</si>
  <si>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</si>
  <si>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</si>
  <si>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</si>
  <si>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</si>
  <si>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</si>
  <si>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</si>
  <si>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</si>
  <si>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</si>
  <si>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</si>
  <si>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</si>
  <si>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</si>
  <si>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</si>
  <si>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</si>
  <si>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</si>
  <si>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</si>
  <si>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</si>
  <si>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</si>
  <si>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</si>
  <si>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</si>
  <si>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</si>
  <si>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</si>
  <si>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</si>
  <si>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</si>
  <si>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</si>
  <si>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</si>
  <si>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</si>
  <si>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</si>
  <si>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</si>
  <si>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</si>
  <si>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</si>
  <si>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</si>
  <si>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</si>
  <si>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</si>
  <si>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</si>
  <si>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</si>
  <si>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</si>
  <si>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</si>
  <si>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</si>
  <si>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</si>
  <si>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</si>
  <si>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</si>
  <si>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</si>
  <si>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</si>
  <si>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</si>
  <si>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</si>
  <si>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</si>
  <si>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</si>
  <si>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</si>
  <si>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</si>
  <si>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</si>
  <si>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</si>
  <si>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</si>
  <si>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</si>
  <si>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</si>
  <si>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</si>
  <si>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</si>
  <si>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</si>
  <si>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</si>
  <si>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</si>
  <si>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</si>
  <si>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</si>
  <si>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</si>
  <si>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</si>
  <si>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</si>
  <si>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</si>
  <si>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</si>
  <si>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</si>
  <si>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</si>
  <si>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</si>
  <si>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</si>
  <si>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</si>
  <si>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</si>
  <si>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</si>
  <si>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</si>
  <si>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</si>
  <si>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</si>
  <si>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</si>
  <si>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</si>
  <si>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</si>
  <si>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</si>
  <si>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</si>
  <si>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</si>
  <si>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</si>
  <si>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</si>
  <si>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</si>
  <si>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</si>
  <si>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</si>
  <si>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</si>
  <si>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</si>
  <si>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</si>
  <si>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</si>
  <si>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</si>
  <si>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</si>
  <si>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</si>
  <si>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</si>
  <si>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</si>
  <si>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</si>
  <si>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</si>
  <si>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</si>
  <si>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</si>
  <si>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</si>
  <si>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</si>
  <si>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</si>
  <si>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</si>
  <si>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</si>
  <si>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</si>
  <si>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</si>
  <si>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</si>
  <si>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</si>
  <si>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</si>
  <si>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</si>
  <si>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</si>
  <si>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</si>
  <si>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</si>
  <si>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</si>
  <si>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</si>
  <si>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</si>
  <si>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</si>
  <si>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</si>
  <si>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</si>
  <si>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</si>
  <si>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</si>
  <si>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</si>
  <si>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</si>
  <si>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</si>
  <si>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</si>
  <si>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</si>
  <si>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</si>
  <si>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</si>
  <si>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</si>
  <si>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</si>
  <si>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</si>
  <si>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</si>
  <si>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</si>
  <si>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</si>
  <si>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</si>
  <si>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</si>
  <si>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</si>
  <si>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</si>
  <si>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</si>
  <si>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</si>
  <si>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</si>
  <si>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</si>
  <si>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</si>
  <si>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</si>
  <si>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</si>
  <si>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</si>
  <si>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</si>
  <si>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</si>
  <si>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</si>
  <si>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</si>
  <si>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</si>
  <si>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</si>
  <si>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</si>
  <si>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</si>
  <si>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</si>
  <si>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</si>
  <si>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</si>
  <si>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</si>
  <si>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</si>
  <si>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</si>
  <si>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</si>
  <si>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</si>
  <si>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</si>
  <si>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</si>
  <si>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</si>
  <si>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</si>
  <si>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</si>
  <si>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</si>
  <si>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</si>
  <si>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</si>
  <si>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</si>
  <si>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</si>
  <si>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</si>
  <si>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</si>
  <si>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</si>
  <si>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</si>
  <si>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</si>
  <si>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</si>
  <si>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</si>
  <si>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</si>
  <si>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</si>
  <si>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</si>
  <si>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</si>
  <si>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</si>
  <si>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</si>
  <si>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</si>
  <si>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</si>
  <si>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</si>
  <si>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</si>
  <si>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</si>
  <si>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</si>
  <si>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</si>
  <si>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</si>
  <si>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</si>
  <si>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</si>
  <si>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</si>
  <si>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</si>
  <si>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</si>
  <si>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</si>
  <si>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</si>
  <si>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</si>
  <si>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</si>
  <si>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</si>
  <si>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</si>
  <si>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</si>
  <si>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</si>
  <si>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</si>
  <si>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</si>
  <si>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</si>
  <si>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</si>
  <si>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</si>
  <si>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</si>
  <si>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</si>
  <si>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</si>
  <si>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</si>
  <si>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</si>
  <si>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</si>
  <si>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</si>
  <si>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</si>
  <si>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</si>
  <si>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</si>
  <si>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</si>
  <si>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</si>
  <si>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</si>
  <si>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</si>
  <si>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</si>
  <si>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</si>
  <si>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</si>
  <si>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</si>
  <si>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</si>
  <si>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</si>
  <si>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</si>
  <si>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</si>
  <si>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</si>
  <si>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</si>
  <si>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</si>
  <si>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</si>
  <si>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</si>
  <si>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</si>
  <si>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</si>
  <si>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</si>
  <si>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</si>
  <si>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</si>
  <si>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</si>
  <si>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</si>
  <si>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</si>
  <si>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</si>
  <si>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</si>
  <si>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</si>
  <si>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</si>
  <si>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</si>
  <si>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</si>
  <si>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</si>
  <si>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</si>
  <si>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</si>
  <si>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</si>
  <si>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</si>
  <si>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</si>
  <si>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</si>
  <si>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</si>
  <si>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</si>
  <si>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</si>
  <si>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</si>
  <si>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</si>
  <si>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</si>
  <si>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</si>
  <si>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</si>
  <si>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</si>
  <si>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</si>
  <si>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</si>
  <si>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</si>
  <si>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</si>
  <si>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</si>
  <si>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</si>
  <si>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</si>
  <si>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</si>
  <si>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</si>
  <si>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</si>
  <si>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</si>
  <si>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</si>
  <si>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</si>
  <si>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</si>
  <si>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</si>
  <si>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</si>
  <si>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</si>
  <si>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</si>
  <si>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</si>
  <si>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</si>
  <si>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</si>
  <si>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</si>
  <si>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</si>
  <si>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</si>
  <si>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</si>
  <si>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</si>
  <si>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</si>
  <si>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</si>
  <si>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</si>
  <si>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</si>
  <si>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</si>
  <si>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</si>
  <si>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</si>
  <si>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</si>
  <si>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</si>
  <si>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</si>
  <si>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</si>
  <si>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</si>
  <si>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</si>
  <si>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</si>
  <si>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</si>
  <si>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</si>
  <si>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</si>
  <si>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</si>
  <si>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</si>
  <si>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</si>
  <si>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</si>
  <si>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</si>
  <si>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</si>
  <si>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</si>
  <si>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</si>
  <si>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</si>
  <si>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</si>
  <si>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</si>
  <si>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</si>
  <si>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</si>
  <si>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</si>
  <si>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</si>
  <si>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</si>
  <si>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</si>
  <si>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</si>
  <si>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</si>
  <si>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</si>
  <si>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</si>
  <si>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</si>
  <si>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</si>
  <si>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</si>
  <si>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</si>
  <si>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</si>
  <si>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</si>
  <si>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</si>
  <si>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</si>
  <si>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</si>
  <si>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</si>
  <si>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</si>
  <si>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</si>
  <si>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</si>
  <si>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</si>
  <si>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</si>
  <si>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</si>
  <si>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</si>
  <si>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</si>
  <si>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</si>
  <si>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</si>
  <si>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</si>
  <si>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</si>
  <si>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</si>
  <si>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</si>
  <si>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</si>
  <si>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</si>
  <si>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</si>
  <si>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</si>
  <si>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</si>
  <si>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</si>
  <si>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</si>
  <si>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</si>
  <si>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</si>
  <si>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</si>
  <si>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</si>
  <si>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</si>
  <si>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</si>
  <si>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</si>
  <si>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</si>
  <si>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</si>
  <si>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</si>
  <si>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</si>
  <si>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</si>
  <si>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</si>
  <si>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</si>
  <si>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</si>
  <si>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</si>
  <si>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</si>
  <si>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</si>
  <si>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</si>
  <si>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</si>
  <si>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</si>
  <si>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</si>
  <si>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</si>
  <si>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</si>
  <si>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</si>
  <si>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</si>
  <si>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</si>
  <si>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</si>
  <si>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</si>
  <si>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</si>
  <si>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</si>
  <si>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</si>
  <si>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</si>
  <si>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</si>
  <si>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</si>
  <si>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</si>
  <si>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</si>
  <si>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</si>
  <si>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</si>
  <si>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</si>
  <si>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</si>
  <si>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</si>
  <si>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</si>
  <si>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</si>
  <si>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</si>
  <si>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</si>
  <si>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</si>
  <si>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</si>
  <si>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</si>
  <si>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</si>
  <si>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</si>
  <si>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</si>
  <si>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</si>
  <si>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</si>
  <si>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</si>
  <si>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</si>
  <si>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</si>
  <si>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</si>
  <si>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</si>
  <si>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</si>
  <si>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</si>
  <si>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</si>
  <si>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</si>
  <si>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</si>
  <si>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</si>
  <si>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</si>
  <si>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</si>
  <si>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</si>
  <si>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</si>
  <si>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</si>
  <si>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</si>
  <si>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</si>
  <si>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</si>
  <si>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</si>
  <si>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</si>
  <si>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</si>
  <si>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</si>
  <si>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</si>
  <si>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</si>
  <si>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</si>
  <si>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</si>
  <si>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</si>
  <si>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</si>
  <si>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</si>
  <si>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</si>
  <si>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</si>
  <si>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</si>
  <si>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</si>
  <si>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</si>
  <si>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</si>
  <si>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</si>
  <si>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</si>
  <si>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</si>
  <si>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</si>
  <si>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</si>
  <si>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</si>
  <si>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</si>
  <si>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</si>
  <si>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</si>
  <si>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</si>
  <si>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</si>
  <si>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</si>
  <si>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</si>
  <si>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</si>
  <si>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</si>
  <si>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</si>
  <si>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</si>
  <si>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</si>
  <si>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</si>
  <si>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</si>
  <si>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</si>
  <si>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</si>
  <si>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</si>
  <si>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</si>
  <si>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</si>
  <si>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</si>
  <si>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</si>
  <si>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</si>
  <si>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</si>
  <si>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</si>
  <si>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</si>
  <si>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</si>
  <si>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</si>
  <si>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</si>
  <si>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</si>
  <si>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</si>
  <si>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</si>
  <si>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</si>
  <si>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</si>
  <si>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</si>
  <si>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</si>
  <si>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</si>
  <si>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</si>
  <si>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</si>
  <si>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</si>
  <si>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</si>
  <si>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</si>
  <si>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</si>
  <si>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</si>
  <si>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</si>
  <si>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</si>
  <si>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</si>
  <si>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</si>
  <si>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</si>
  <si>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</si>
  <si>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</si>
  <si>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</si>
  <si>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</si>
  <si>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</si>
  <si>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</si>
  <si>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</si>
  <si>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</si>
  <si>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</si>
  <si>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</si>
  <si>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</si>
  <si>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</si>
  <si>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</si>
  <si>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</si>
  <si>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</si>
  <si>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</si>
  <si>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</si>
  <si>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</si>
  <si>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</si>
  <si>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</si>
  <si>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</si>
  <si>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</si>
  <si>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</si>
  <si>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</si>
  <si>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</si>
  <si>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</si>
  <si>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</si>
  <si>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</si>
  <si>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</si>
  <si>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</si>
  <si>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</si>
  <si>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</si>
  <si>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</si>
  <si>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</si>
  <si>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</si>
  <si>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</si>
  <si>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</si>
  <si>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</si>
  <si>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</si>
  <si>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</si>
  <si>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</si>
  <si>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</si>
  <si>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</si>
  <si>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</si>
  <si>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</si>
  <si>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</si>
  <si>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</si>
  <si>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</si>
  <si>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</si>
  <si>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</si>
  <si>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</si>
  <si>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</si>
  <si>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</si>
  <si>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</si>
  <si>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</si>
  <si>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</si>
  <si>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</si>
  <si>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</si>
  <si>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</si>
  <si>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</si>
  <si>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</si>
  <si>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</si>
  <si>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</si>
  <si>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</si>
  <si>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</si>
  <si>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</si>
  <si>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</si>
  <si>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</si>
  <si>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</si>
  <si>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</si>
  <si>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</si>
  <si>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</si>
  <si>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</si>
  <si>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</si>
  <si>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</si>
  <si>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</si>
  <si>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</si>
  <si>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</si>
  <si>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</si>
  <si>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</si>
  <si>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</si>
  <si>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</si>
  <si>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</si>
  <si>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</si>
  <si>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</si>
  <si>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</si>
  <si>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</si>
  <si>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</si>
  <si>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</si>
  <si>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</si>
  <si>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</si>
  <si>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</si>
  <si>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</si>
  <si>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</si>
  <si>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</si>
  <si>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</si>
  <si>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</si>
  <si>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</si>
  <si>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</si>
  <si>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</si>
  <si>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</si>
  <si>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</si>
  <si>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</si>
  <si>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</si>
  <si>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</si>
  <si>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</si>
  <si>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</si>
  <si>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</si>
  <si>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</si>
  <si>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</si>
  <si>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</si>
  <si>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</si>
  <si>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</si>
  <si>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</si>
  <si>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</si>
  <si>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</si>
  <si>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</si>
  <si>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</si>
  <si>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</si>
  <si>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</si>
  <si>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</si>
  <si>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</si>
  <si>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</si>
  <si>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</si>
  <si>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</si>
  <si>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</si>
  <si>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</si>
  <si>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</si>
  <si>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</si>
  <si>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</si>
  <si>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</si>
  <si>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</si>
  <si>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</si>
  <si>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</si>
  <si>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</si>
  <si>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</si>
  <si>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</si>
  <si>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</si>
  <si>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</si>
  <si>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</si>
  <si>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</si>
  <si>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</si>
  <si>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</si>
  <si>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</si>
  <si>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</si>
  <si>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</si>
  <si>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</si>
  <si>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</si>
  <si>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</si>
  <si>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</si>
  <si>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</si>
  <si>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</si>
  <si>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</si>
  <si>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</si>
  <si>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</si>
  <si>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</si>
  <si>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</si>
  <si>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</si>
  <si>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</si>
  <si>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</si>
  <si>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</si>
  <si>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</si>
  <si>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</si>
  <si>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</si>
  <si>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</si>
  <si>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</si>
  <si>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</si>
  <si>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</si>
  <si>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</si>
  <si>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</si>
  <si>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</si>
  <si>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</si>
  <si>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</si>
  <si>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</si>
  <si>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</si>
  <si>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</si>
  <si>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</si>
  <si>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</si>
  <si>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</si>
  <si>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</si>
  <si>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</si>
  <si>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</si>
  <si>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</si>
  <si>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</si>
  <si>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</si>
  <si>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</si>
  <si>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</si>
  <si>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</si>
  <si>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</si>
  <si>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</si>
  <si>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</si>
  <si>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</si>
  <si>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</si>
  <si>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</si>
  <si>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</si>
  <si>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</si>
  <si>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</si>
  <si>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</si>
  <si>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</si>
  <si>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</si>
  <si>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</si>
  <si>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</si>
  <si>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</si>
  <si>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</si>
  <si>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</si>
  <si>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</si>
  <si>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</si>
  <si>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</si>
  <si>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</si>
  <si>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</si>
  <si>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</si>
  <si>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</si>
  <si>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</si>
  <si>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</si>
  <si>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</si>
  <si>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</si>
  <si>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</si>
  <si>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</si>
  <si>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</si>
  <si>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</si>
  <si>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</si>
  <si>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</si>
  <si>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</si>
  <si>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</si>
  <si>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</si>
  <si>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</si>
  <si>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</si>
  <si>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</si>
  <si>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</si>
  <si>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</si>
  <si>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</si>
  <si>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</si>
  <si>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</si>
  <si>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</si>
  <si>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</si>
  <si>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</si>
  <si>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</si>
  <si>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</si>
  <si>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</si>
  <si>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</si>
  <si>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</si>
  <si>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</si>
  <si>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</si>
  <si>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</si>
  <si>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</si>
  <si>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</si>
  <si>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</si>
  <si>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</si>
  <si>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</si>
  <si>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</si>
  <si>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</si>
  <si>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</si>
  <si>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</si>
  <si>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</si>
  <si>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</si>
  <si>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</si>
  <si>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</si>
  <si>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</si>
  <si>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</si>
  <si>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</si>
  <si>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</si>
  <si>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</si>
  <si>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</si>
  <si>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</si>
  <si>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</si>
  <si>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</si>
  <si>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</si>
  <si>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</si>
  <si>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</si>
  <si>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</si>
  <si>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</si>
  <si>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</si>
  <si>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</si>
  <si>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</si>
  <si>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</si>
  <si>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</si>
  <si>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</si>
  <si>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</si>
  <si>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</si>
  <si>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</si>
  <si>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</si>
  <si>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</si>
  <si>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</si>
  <si>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</si>
  <si>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</si>
  <si>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</si>
  <si>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</si>
  <si>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</si>
  <si>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</si>
  <si>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</si>
  <si>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</si>
  <si>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</si>
  <si>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</si>
  <si>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</si>
  <si>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</si>
  <si>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</si>
  <si>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</si>
  <si>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</si>
  <si>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</si>
  <si>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</si>
  <si>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</si>
  <si>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</si>
  <si>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</si>
  <si>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</si>
  <si>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</si>
  <si>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</si>
  <si>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</si>
  <si>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</si>
  <si>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</si>
  <si>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</si>
  <si>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</si>
  <si>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</si>
  <si>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</si>
  <si>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</si>
  <si>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</si>
  <si>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</si>
  <si>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</si>
  <si>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</si>
  <si>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</si>
  <si>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</si>
  <si>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</si>
  <si>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</si>
  <si>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</si>
  <si>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</si>
  <si>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</si>
  <si>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</si>
  <si>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</si>
  <si>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</si>
  <si>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</si>
  <si>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</si>
  <si>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</si>
  <si>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</si>
  <si>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</si>
  <si>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</si>
  <si>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</si>
  <si>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</si>
  <si>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</si>
  <si>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</si>
  <si>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</si>
  <si>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</si>
  <si>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</si>
  <si>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</si>
  <si>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</si>
  <si>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</si>
  <si>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</si>
  <si>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</si>
  <si>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</si>
  <si>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</si>
  <si>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</si>
  <si>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</si>
  <si>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</si>
  <si>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</si>
  <si>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</si>
  <si>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</si>
  <si>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</si>
  <si>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</si>
  <si>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</si>
  <si>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</si>
  <si>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</si>
  <si>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</si>
  <si>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</si>
  <si>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</si>
  <si>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</si>
  <si>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</si>
  <si>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</si>
  <si>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</si>
  <si>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</si>
  <si>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</si>
  <si>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</si>
  <si>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</si>
  <si>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</si>
  <si>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</si>
  <si>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</si>
  <si>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</si>
  <si>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</si>
  <si>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</si>
  <si>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</si>
  <si>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</si>
  <si>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</si>
  <si>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</si>
  <si>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</si>
  <si>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</si>
  <si>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</si>
  <si>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</si>
  <si>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</si>
  <si>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</si>
  <si>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</si>
  <si>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</si>
  <si>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</si>
  <si>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</si>
  <si>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</si>
  <si>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</si>
  <si>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</si>
  <si>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</si>
  <si>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</si>
  <si>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</si>
  <si>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</si>
  <si>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</si>
  <si>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</si>
  <si>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</si>
  <si>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</si>
  <si>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</si>
  <si>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</si>
  <si>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</si>
  <si>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</si>
  <si>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</si>
  <si>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</si>
  <si>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</si>
  <si>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</si>
  <si>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</si>
  <si>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</si>
  <si>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</si>
  <si>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</si>
  <si>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</si>
  <si>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</si>
  <si>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</si>
  <si>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</si>
  <si>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</si>
  <si>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</si>
  <si>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</si>
  <si>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</si>
  <si>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</si>
  <si>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</si>
  <si>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</si>
  <si>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</si>
  <si>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</si>
  <si>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</si>
  <si>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</si>
  <si>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</si>
  <si>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</si>
  <si>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</si>
  <si>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</si>
  <si>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</si>
  <si>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</si>
  <si>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</si>
  <si>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</si>
  <si>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</si>
  <si>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</si>
  <si>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</si>
  <si>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</si>
  <si>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</si>
  <si>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</si>
  <si>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</si>
  <si>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</si>
  <si>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</si>
  <si>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</si>
  <si>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</si>
  <si>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</si>
  <si>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</si>
  <si>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</si>
  <si>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</si>
  <si>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</si>
  <si>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</si>
  <si>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</si>
  <si>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</si>
  <si>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</si>
  <si>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</si>
  <si>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</si>
  <si>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</si>
  <si>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</si>
  <si>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</si>
  <si>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</si>
  <si>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</si>
  <si>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</si>
  <si>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</si>
  <si>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</si>
  <si>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</si>
  <si>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</si>
  <si>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</si>
  <si>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</si>
  <si>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</si>
  <si>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</si>
  <si>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</si>
  <si>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</si>
  <si>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</si>
  <si>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</si>
  <si>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</si>
  <si>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</si>
  <si>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</si>
  <si>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</si>
  <si>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</si>
  <si>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</si>
  <si>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</si>
  <si>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</si>
  <si>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</si>
  <si>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</si>
  <si>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</si>
  <si>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</si>
  <si>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</si>
  <si>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</si>
  <si>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</si>
  <si>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</si>
  <si>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</si>
  <si>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</si>
  <si>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</si>
  <si>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</si>
  <si>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</si>
  <si>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</si>
  <si>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</si>
  <si>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</si>
  <si>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</si>
  <si>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</si>
  <si>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</si>
  <si>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</si>
  <si>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</si>
  <si>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</si>
  <si>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</si>
  <si>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</si>
  <si>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</si>
  <si>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</si>
  <si>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</si>
  <si>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</si>
  <si>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</si>
  <si>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</si>
  <si>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</si>
  <si>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</si>
  <si>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</si>
  <si>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</si>
  <si>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</si>
  <si>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</si>
  <si>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</si>
  <si>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</si>
  <si>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</si>
  <si>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</si>
  <si>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</si>
  <si>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</si>
  <si>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</si>
  <si>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</si>
  <si>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</si>
  <si>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</si>
  <si>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</si>
  <si>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</si>
  <si>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</si>
  <si>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</si>
  <si>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</si>
  <si>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</si>
  <si>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</si>
  <si>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</si>
  <si>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</si>
  <si>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</si>
  <si>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</si>
  <si>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</si>
  <si>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</si>
  <si>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</si>
  <si>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</si>
  <si>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</si>
  <si>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</si>
  <si>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</si>
  <si>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</si>
  <si>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</si>
  <si>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</si>
  <si>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</si>
  <si>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</si>
  <si>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</si>
  <si>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</si>
  <si>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</si>
  <si>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</si>
  <si>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</si>
  <si>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</si>
  <si>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</si>
  <si>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</si>
  <si>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</si>
  <si>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</si>
  <si>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</si>
  <si>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</si>
  <si>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</si>
  <si>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</si>
  <si>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</si>
  <si>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</si>
  <si>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</si>
  <si>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</si>
  <si>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</si>
  <si>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</si>
  <si>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</si>
  <si>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</si>
  <si>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</si>
  <si>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</si>
  <si>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</si>
  <si>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</si>
  <si>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</si>
  <si>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</si>
  <si>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</si>
  <si>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</si>
  <si>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</si>
  <si>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</si>
  <si>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</si>
  <si>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</si>
  <si>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</si>
  <si>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</si>
  <si>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</si>
  <si>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</si>
  <si>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</si>
  <si>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</si>
  <si>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</si>
  <si>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</si>
  <si>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</si>
  <si>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</si>
  <si>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</si>
  <si>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</si>
  <si>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</si>
  <si>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</si>
  <si>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</si>
  <si>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</si>
  <si>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</si>
  <si>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</si>
  <si>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</si>
  <si>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</si>
  <si>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</si>
  <si>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</si>
  <si>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</si>
  <si>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</si>
  <si>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</si>
  <si>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</si>
  <si>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</si>
  <si>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</si>
  <si>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</si>
  <si>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</si>
  <si>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</si>
  <si>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</si>
  <si>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</si>
  <si>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</si>
  <si>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</si>
  <si>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</si>
  <si>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</si>
  <si>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</si>
  <si>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</si>
  <si>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</si>
  <si>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</si>
  <si>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</si>
  <si>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</si>
  <si>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</si>
  <si>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</si>
  <si>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</si>
  <si>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</si>
  <si>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</si>
  <si>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</si>
  <si>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</si>
  <si>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</si>
  <si>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</si>
  <si>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</si>
  <si>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</si>
  <si>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</si>
  <si>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</si>
  <si>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</si>
  <si>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</si>
  <si>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</si>
  <si>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</si>
  <si>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</si>
  <si>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</si>
  <si>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</si>
  <si>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</si>
  <si>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</si>
  <si>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</si>
  <si>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</si>
  <si>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</si>
  <si>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</si>
  <si>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</si>
  <si>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</si>
  <si>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</si>
  <si>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</si>
  <si>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</si>
  <si>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</si>
  <si>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</si>
  <si>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</si>
  <si>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</si>
  <si>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</si>
  <si>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</si>
  <si>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</si>
  <si>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</si>
  <si>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</si>
  <si>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</si>
  <si>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</si>
  <si>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</si>
  <si>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</si>
  <si>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</si>
  <si>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</si>
  <si>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</si>
  <si>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</si>
  <si>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</si>
  <si>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</si>
  <si>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</si>
  <si>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</si>
  <si>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</si>
  <si>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</si>
  <si>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</si>
  <si>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</si>
  <si>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</si>
  <si>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</si>
  <si>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</si>
  <si>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</si>
  <si>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</si>
  <si>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</si>
  <si>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</si>
  <si>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</si>
  <si>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</si>
  <si>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</si>
  <si>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</si>
  <si>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</si>
  <si>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</si>
  <si>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</si>
  <si>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</si>
  <si>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</si>
  <si>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</si>
  <si>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</si>
  <si>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</si>
  <si>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</si>
  <si>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</si>
  <si>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</si>
  <si>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</si>
  <si>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</si>
  <si>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</si>
  <si>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</si>
  <si>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</si>
  <si>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</si>
  <si>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</si>
  <si>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</si>
  <si>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</si>
  <si>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</si>
  <si>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</si>
  <si>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</si>
  <si>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</si>
  <si>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</si>
  <si>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</si>
  <si>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</si>
  <si>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</si>
  <si>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</si>
  <si>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</si>
  <si>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</si>
  <si>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</si>
  <si>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</si>
  <si>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</si>
  <si>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</si>
  <si>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</si>
  <si>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</si>
  <si>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</si>
  <si>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</si>
  <si>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</si>
  <si>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</si>
  <si>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</si>
  <si>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</si>
  <si>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</si>
  <si>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</si>
  <si>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</si>
  <si>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</si>
  <si>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</si>
  <si>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</si>
  <si>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</si>
  <si>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</si>
  <si>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</si>
  <si>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</si>
  <si>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</si>
  <si>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</si>
  <si>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</si>
  <si>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</si>
  <si>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</si>
  <si>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</si>
  <si>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</si>
  <si>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</si>
  <si>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</si>
  <si>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</si>
  <si>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</si>
  <si>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</si>
  <si>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</si>
  <si>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</si>
  <si>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</si>
  <si>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</si>
  <si>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</si>
  <si>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</si>
  <si>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</si>
  <si>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</si>
  <si>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</si>
  <si>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</si>
  <si>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</si>
  <si>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</si>
  <si>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</si>
  <si>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</si>
  <si>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</si>
  <si>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</si>
  <si>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</si>
  <si>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</si>
  <si>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</si>
  <si>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</si>
  <si>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</si>
  <si>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</si>
  <si>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</si>
  <si>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</si>
  <si>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</si>
  <si>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</si>
  <si>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</si>
  <si>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</si>
  <si>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</si>
  <si>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</si>
  <si>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</si>
  <si>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</si>
  <si>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</si>
  <si>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</si>
  <si>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</si>
  <si>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</si>
  <si>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</si>
  <si>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</si>
  <si>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</si>
  <si>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</si>
  <si>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</si>
  <si>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</si>
  <si>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</si>
  <si>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</si>
  <si>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</si>
  <si>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</si>
  <si>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</si>
  <si>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</si>
  <si>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</si>
  <si>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</si>
  <si>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</si>
  <si>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</si>
  <si>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</si>
  <si>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</si>
  <si>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</si>
  <si>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</si>
  <si>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</si>
  <si>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</si>
  <si>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</si>
  <si>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</si>
  <si>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</si>
  <si>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</si>
  <si>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</si>
  <si>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</si>
  <si>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</si>
  <si>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</si>
  <si>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</si>
  <si>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</si>
  <si>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</si>
  <si>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</si>
  <si>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</si>
  <si>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</si>
  <si>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</si>
  <si>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</si>
  <si>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</si>
  <si>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</si>
  <si>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</si>
  <si>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</si>
  <si>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</si>
  <si>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</si>
  <si>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</si>
  <si>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</si>
  <si>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</si>
  <si>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</si>
  <si>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</si>
  <si>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</si>
  <si>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</si>
  <si>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</si>
  <si>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</si>
  <si>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</si>
  <si>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</si>
  <si>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</si>
  <si>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</si>
  <si>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</si>
  <si>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</si>
  <si>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</si>
  <si>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</si>
  <si>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</si>
  <si>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</si>
  <si>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</si>
  <si>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</si>
  <si>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</si>
  <si>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</si>
  <si>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</si>
  <si>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</si>
  <si>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</si>
  <si>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</si>
  <si>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</si>
  <si>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</si>
  <si>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</si>
  <si>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</si>
  <si>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</si>
  <si>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</si>
  <si>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</si>
  <si>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</si>
  <si>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</si>
  <si>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</si>
  <si>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</si>
  <si>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</si>
  <si>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</si>
  <si>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</si>
  <si>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</si>
  <si>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</si>
  <si>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</si>
  <si>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</si>
  <si>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</si>
  <si>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</si>
  <si>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</si>
  <si>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</si>
  <si>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</si>
  <si>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</si>
  <si>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</si>
  <si>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</si>
  <si>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</si>
  <si>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</si>
  <si>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</si>
  <si>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</si>
  <si>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</si>
  <si>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</si>
  <si>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</si>
  <si>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</si>
  <si>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</si>
  <si>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</si>
  <si>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</si>
  <si>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</si>
  <si>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</si>
  <si>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</si>
  <si>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</si>
  <si>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</si>
  <si>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</si>
  <si>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</si>
  <si>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</si>
  <si>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</si>
  <si>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</si>
  <si>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</si>
  <si>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</si>
  <si>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</si>
  <si>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</si>
  <si>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</si>
  <si>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</si>
  <si>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</si>
  <si>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</si>
  <si>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</si>
  <si>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</si>
  <si>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</si>
  <si>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</si>
  <si>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</si>
  <si>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</si>
  <si>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</si>
  <si>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</si>
  <si>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</si>
  <si>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</si>
  <si>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</si>
  <si>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</si>
  <si>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</si>
  <si>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</si>
  <si>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</si>
  <si>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</si>
  <si>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</si>
  <si>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</si>
  <si>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</si>
  <si>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</si>
  <si>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</si>
  <si>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</si>
  <si>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</si>
  <si>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</si>
  <si>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</si>
  <si>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</si>
  <si>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</si>
  <si>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</si>
  <si>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</si>
  <si>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</si>
  <si>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</si>
  <si>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</si>
  <si>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</si>
  <si>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</si>
  <si>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</si>
  <si>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</si>
  <si>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</si>
  <si>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</si>
  <si>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</si>
  <si>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</si>
  <si>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</si>
  <si>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</si>
  <si>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</si>
  <si>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</si>
  <si>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</si>
  <si>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</si>
  <si>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</si>
  <si>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</si>
  <si>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</si>
  <si>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</si>
  <si>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</si>
  <si>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</si>
  <si>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</si>
  <si>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</si>
  <si>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</si>
  <si>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</si>
  <si>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</si>
  <si>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</si>
  <si>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</si>
  <si>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</si>
  <si>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</si>
  <si>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</si>
  <si>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</si>
  <si>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</si>
  <si>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</si>
  <si>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</si>
  <si>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</si>
  <si>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</si>
  <si>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</si>
  <si>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</si>
  <si>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</si>
  <si>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</si>
  <si>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</si>
  <si>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</si>
  <si>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</si>
  <si>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</si>
  <si>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</si>
  <si>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</si>
  <si>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</si>
  <si>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</si>
  <si>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</si>
  <si>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</si>
  <si>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</si>
  <si>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</si>
  <si>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</si>
  <si>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</si>
  <si>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</si>
  <si>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</si>
  <si>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</si>
  <si>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</si>
  <si>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</si>
  <si>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</si>
  <si>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</si>
  <si>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</si>
  <si>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</si>
  <si>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</si>
  <si>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</si>
  <si>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</si>
  <si>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</si>
  <si>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</si>
  <si>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</si>
  <si>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</si>
  <si>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</si>
  <si>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</si>
  <si>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</si>
  <si>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</si>
  <si>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</si>
  <si>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</si>
  <si>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</si>
  <si>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</si>
  <si>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</si>
  <si>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</si>
  <si>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</si>
  <si>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</si>
  <si>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</si>
  <si>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</si>
  <si>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</si>
  <si>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</si>
  <si>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</si>
  <si>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</si>
  <si>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</si>
  <si>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</si>
  <si>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</si>
  <si>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</si>
  <si>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</si>
  <si>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</si>
  <si>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</si>
  <si>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</si>
  <si>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</si>
  <si>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</si>
  <si>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</si>
  <si>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</si>
  <si>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</si>
  <si>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</si>
  <si>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</si>
  <si>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</si>
  <si>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</si>
  <si>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</si>
  <si>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</si>
  <si>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</si>
  <si>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</si>
  <si>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</si>
  <si>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</si>
  <si>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</si>
  <si>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</si>
  <si>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</si>
  <si>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</si>
  <si>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</si>
  <si>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</si>
  <si>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</si>
  <si>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</si>
  <si>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</si>
  <si>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</si>
  <si>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</si>
  <si>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</si>
  <si>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</si>
  <si>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</si>
  <si>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</si>
  <si>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</si>
  <si>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</si>
  <si>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</si>
  <si>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</si>
  <si>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</si>
  <si>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</si>
  <si>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</si>
  <si>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</si>
  <si>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</si>
  <si>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</si>
  <si>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</si>
  <si>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</si>
  <si>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</si>
  <si>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</si>
  <si>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</si>
  <si>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</si>
  <si>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</si>
  <si>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</si>
  <si>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</si>
  <si>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</si>
  <si>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</si>
  <si>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</si>
  <si>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</si>
  <si>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</si>
  <si>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</si>
  <si>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</si>
  <si>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</si>
  <si>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</si>
  <si>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</si>
  <si>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</si>
  <si>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</si>
  <si>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</si>
  <si>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</si>
  <si>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</si>
  <si>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</si>
  <si>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</si>
  <si>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</si>
  <si>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</si>
  <si>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</si>
  <si>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</si>
  <si>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</si>
  <si>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</si>
  <si>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</si>
  <si>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</si>
  <si>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</si>
  <si>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</si>
  <si>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</si>
  <si>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</si>
  <si>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</si>
  <si>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</si>
  <si>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</si>
  <si>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</si>
  <si>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</si>
  <si>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</si>
  <si>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</si>
  <si>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</si>
  <si>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</si>
  <si>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</si>
  <si>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</si>
  <si>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</si>
  <si>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</si>
  <si>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</si>
  <si>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</si>
  <si>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</si>
  <si>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</si>
  <si>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</si>
  <si>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</si>
  <si>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</si>
  <si>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</si>
  <si>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</si>
  <si>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</si>
  <si>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</si>
  <si>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</si>
  <si>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</si>
  <si>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</si>
  <si>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</si>
  <si>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</si>
  <si>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</si>
  <si>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</si>
  <si>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</si>
  <si>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</si>
  <si>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</si>
  <si>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</si>
  <si>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</si>
  <si>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</si>
  <si>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</si>
  <si>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</si>
  <si>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</si>
  <si>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</si>
  <si>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</si>
  <si>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</si>
  <si>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</si>
  <si>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</si>
  <si>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</si>
  <si>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</si>
  <si>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</si>
  <si>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</si>
  <si>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</si>
  <si>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</si>
  <si>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</si>
  <si>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</si>
  <si>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</si>
  <si>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</si>
  <si>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</si>
  <si>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</si>
  <si>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</si>
  <si>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</si>
  <si>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</si>
  <si>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</si>
  <si>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</si>
  <si>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</si>
  <si>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</si>
  <si>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</si>
  <si>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</si>
  <si>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</si>
  <si>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</si>
  <si>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</si>
  <si>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</si>
  <si>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</si>
  <si>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</si>
  <si>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</si>
  <si>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</si>
  <si>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</si>
  <si>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</si>
  <si>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</si>
  <si>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</si>
  <si>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</si>
  <si>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</si>
  <si>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</si>
  <si>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</si>
  <si>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</si>
  <si>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</si>
  <si>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</si>
  <si>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</si>
  <si>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</si>
  <si>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</si>
  <si>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</si>
  <si>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</si>
  <si>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</si>
  <si>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</si>
  <si>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</si>
  <si>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</si>
  <si>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</si>
  <si>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</si>
  <si>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</si>
  <si>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</si>
  <si>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</si>
  <si>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</si>
  <si>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</si>
  <si>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</si>
  <si>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</si>
  <si>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</si>
  <si>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</si>
  <si>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</si>
  <si>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</si>
  <si>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</si>
  <si>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</si>
  <si>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</si>
  <si>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</si>
  <si>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</si>
  <si>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</si>
  <si>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</si>
  <si>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</si>
  <si>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</si>
  <si>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</si>
  <si>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</si>
  <si>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</si>
  <si>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</si>
  <si>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</si>
  <si>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</si>
  <si>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</si>
  <si>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</si>
  <si>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</si>
  <si>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</si>
  <si>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</si>
  <si>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</si>
  <si>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</si>
  <si>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</si>
  <si>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</si>
  <si>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</si>
  <si>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</si>
  <si>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</si>
  <si>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</si>
  <si>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</si>
  <si>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</si>
  <si>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</si>
  <si>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</si>
  <si>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</si>
  <si>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</si>
  <si>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</si>
  <si>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</si>
  <si>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</si>
  <si>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</si>
  <si>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</si>
  <si>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</si>
  <si>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</si>
  <si>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</si>
  <si>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</si>
  <si>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</si>
  <si>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</si>
  <si>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</si>
  <si>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</si>
  <si>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</si>
  <si>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</si>
  <si>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</si>
  <si>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</si>
  <si>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</si>
  <si>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</si>
  <si>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</si>
  <si>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</si>
  <si>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</si>
  <si>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</si>
  <si>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</si>
  <si>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</si>
  <si>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</si>
  <si>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</si>
  <si>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</si>
  <si>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</si>
  <si>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</si>
  <si>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</si>
  <si>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</si>
  <si>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</si>
  <si>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</si>
  <si>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</si>
  <si>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</si>
  <si>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</si>
  <si>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</si>
  <si>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</si>
  <si>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</si>
  <si>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</si>
  <si>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</si>
  <si>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</si>
  <si>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</si>
  <si>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</si>
  <si>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</si>
  <si>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</si>
  <si>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</si>
  <si>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</si>
  <si>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</si>
  <si>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</si>
  <si>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</si>
  <si>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</si>
  <si>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</si>
  <si>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</si>
  <si>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</si>
  <si>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</si>
  <si>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</si>
  <si>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</si>
  <si>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</si>
  <si>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</si>
  <si>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</si>
  <si>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</si>
  <si>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</si>
  <si>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</si>
  <si>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</si>
  <si>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</si>
  <si>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</si>
  <si>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</si>
  <si>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</si>
  <si>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</si>
  <si>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</si>
  <si>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</si>
  <si>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</si>
  <si>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</si>
  <si>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</si>
  <si>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</si>
  <si>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</si>
  <si>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</si>
  <si>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</si>
  <si>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</si>
  <si>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</si>
  <si>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</si>
  <si>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</si>
  <si>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</si>
  <si>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</si>
  <si>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</si>
  <si>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</si>
  <si>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</si>
  <si>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</si>
  <si>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</si>
  <si>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</si>
  <si>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</si>
  <si>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</si>
  <si>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</si>
  <si>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</si>
  <si>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</si>
  <si>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</si>
  <si>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</si>
  <si>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</si>
  <si>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</si>
  <si>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</si>
  <si>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</si>
  <si>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</si>
  <si>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</si>
  <si>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</si>
  <si>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</si>
  <si>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</si>
  <si>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</si>
  <si>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</si>
  <si>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</si>
  <si>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</si>
  <si>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</si>
  <si>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</si>
  <si>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</si>
  <si>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</si>
  <si>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</si>
  <si>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</si>
  <si>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</si>
  <si>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</si>
  <si>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</si>
  <si>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</si>
  <si>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</si>
  <si>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</si>
  <si>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</si>
  <si>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</si>
  <si>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</si>
  <si>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</si>
  <si>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</si>
  <si>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</si>
  <si>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</si>
  <si>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</si>
  <si>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</si>
  <si>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</si>
  <si>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</si>
  <si>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</si>
  <si>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</si>
  <si>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</si>
  <si>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</si>
  <si>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</si>
  <si>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</si>
  <si>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</si>
  <si>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</si>
  <si>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</si>
  <si>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</si>
  <si>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</si>
  <si>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</si>
  <si>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</si>
  <si>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</si>
  <si>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</si>
  <si>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</si>
  <si>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</si>
  <si>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</si>
  <si>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</si>
  <si>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</si>
  <si>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</si>
  <si>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</si>
  <si>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</si>
  <si>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</si>
  <si>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</si>
  <si>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</si>
  <si>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</si>
  <si>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</si>
  <si>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</si>
  <si>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</si>
  <si>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</si>
  <si>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</si>
  <si>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</si>
  <si>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</si>
  <si>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</si>
  <si>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</si>
  <si>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</si>
  <si>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</si>
  <si>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</si>
  <si>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</si>
  <si>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</si>
  <si>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</si>
  <si>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</si>
  <si>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</si>
  <si>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</si>
  <si>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</si>
  <si>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</si>
  <si>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</si>
  <si>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</si>
  <si>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</si>
  <si>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</si>
  <si>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</si>
  <si>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</si>
  <si>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</si>
  <si>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</si>
  <si>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</si>
  <si>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</si>
  <si>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</si>
  <si>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</si>
  <si>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</si>
  <si>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</si>
  <si>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</si>
  <si>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</si>
  <si>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</si>
  <si>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</si>
  <si>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</si>
  <si>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</si>
  <si>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</si>
  <si>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</si>
  <si>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</si>
  <si>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</si>
  <si>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</si>
  <si>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</si>
  <si>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</si>
  <si>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</si>
  <si>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</si>
  <si>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</si>
  <si>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</si>
  <si>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</si>
  <si>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</si>
  <si>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</si>
  <si>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</si>
  <si>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</si>
  <si>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</si>
  <si>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</si>
  <si>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</si>
  <si>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</si>
  <si>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</si>
  <si>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</si>
  <si>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</si>
  <si>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</si>
  <si>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</si>
  <si>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</si>
  <si>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</si>
  <si>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</si>
  <si>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</si>
  <si>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</si>
  <si>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</si>
  <si>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</si>
  <si>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</si>
  <si>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</si>
  <si>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</si>
  <si>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</si>
  <si>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</si>
  <si>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</si>
  <si>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</si>
  <si>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</si>
  <si>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</si>
  <si>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</si>
  <si>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</si>
  <si>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</si>
  <si>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</si>
  <si>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</si>
  <si>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</si>
  <si>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</si>
  <si>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</si>
  <si>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</si>
  <si>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</si>
  <si>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</si>
  <si>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</si>
  <si>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</si>
  <si>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</si>
  <si>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</si>
  <si>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</si>
  <si>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</si>
  <si>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</si>
  <si>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</si>
  <si>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</si>
  <si>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</si>
  <si>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</si>
  <si>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</si>
  <si>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</si>
  <si>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</si>
  <si>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</si>
  <si>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</si>
  <si>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</si>
  <si>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</si>
  <si>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</si>
  <si>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</si>
  <si>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</si>
  <si>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</si>
  <si>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</si>
  <si>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</si>
  <si>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</si>
  <si>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</si>
  <si>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</si>
  <si>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</si>
  <si>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</si>
  <si>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</si>
  <si>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</si>
  <si>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</si>
  <si>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</si>
  <si>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</si>
  <si>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</si>
  <si>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</si>
  <si>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</si>
  <si>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</si>
  <si>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</si>
  <si>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</si>
  <si>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</si>
  <si>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</si>
  <si>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</si>
  <si>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</si>
  <si>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</si>
  <si>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</si>
  <si>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</si>
  <si>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</si>
  <si>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</si>
  <si>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</si>
  <si>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</si>
  <si>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</si>
  <si>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</si>
  <si>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</si>
  <si>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</si>
  <si>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</si>
  <si>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</si>
  <si>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</si>
  <si>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</si>
  <si>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</si>
  <si>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</si>
  <si>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</si>
  <si>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</si>
  <si>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</si>
  <si>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</si>
  <si>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</si>
  <si>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</si>
  <si>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</si>
  <si>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</si>
  <si>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</si>
  <si>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</si>
  <si>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</si>
  <si>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</si>
  <si>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</si>
  <si>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</si>
  <si>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</si>
  <si>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</si>
  <si>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</si>
  <si>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</si>
  <si>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</si>
  <si>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</si>
  <si>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</si>
  <si>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</si>
  <si>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</si>
  <si>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</si>
  <si>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</si>
  <si>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</si>
  <si>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</si>
  <si>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</si>
  <si>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</si>
  <si>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</si>
  <si>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</si>
  <si>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</si>
  <si>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</si>
  <si>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</si>
  <si>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</si>
  <si>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</si>
  <si>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</si>
  <si>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</si>
  <si>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</si>
  <si>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</si>
  <si>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</si>
  <si>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</si>
  <si>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</si>
  <si>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</si>
  <si>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</si>
  <si>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</si>
  <si>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</si>
  <si>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</si>
  <si>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</si>
  <si>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</si>
  <si>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</si>
  <si>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</si>
  <si>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</si>
  <si>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</si>
  <si>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</si>
  <si>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</si>
  <si>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</si>
  <si>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</si>
  <si>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</si>
  <si>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</si>
  <si>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</si>
  <si>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</si>
  <si>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</si>
  <si>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</si>
  <si>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</si>
  <si>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</si>
  <si>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</si>
  <si>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</si>
  <si>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</si>
  <si>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</si>
  <si>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</si>
  <si>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</si>
  <si>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</si>
  <si>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</si>
  <si>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</si>
  <si>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</si>
  <si>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</si>
  <si>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</si>
  <si>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</si>
  <si>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</si>
  <si>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</si>
  <si>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</si>
  <si>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</si>
  <si>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</si>
  <si>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</si>
  <si>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</si>
  <si>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</si>
  <si>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</si>
  <si>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</si>
  <si>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</si>
  <si>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</si>
  <si>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</si>
  <si>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</si>
  <si>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</si>
  <si>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</si>
  <si>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</si>
  <si>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</si>
  <si>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</si>
  <si>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</si>
  <si>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</si>
  <si>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</si>
  <si>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</si>
  <si>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</si>
  <si>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</si>
  <si>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</si>
  <si>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</si>
  <si>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</si>
  <si>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</si>
  <si>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</si>
  <si>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</si>
  <si>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</si>
  <si>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</si>
  <si>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</si>
  <si>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</si>
  <si>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</si>
  <si>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</si>
  <si>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</si>
  <si>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</si>
  <si>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</si>
  <si>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</si>
  <si>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</si>
  <si>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</si>
  <si>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</si>
  <si>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</si>
  <si>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</si>
  <si>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</si>
  <si>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</si>
  <si>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</si>
  <si>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</si>
  <si>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</si>
  <si>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</si>
  <si>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</si>
  <si>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</si>
  <si>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</si>
  <si>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</si>
  <si>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</si>
  <si>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</si>
  <si>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</si>
  <si>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</si>
  <si>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</si>
  <si>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</si>
  <si>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</si>
  <si>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</si>
  <si>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</si>
  <si>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</si>
  <si>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</si>
  <si>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</si>
  <si>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</si>
  <si>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</si>
  <si>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</si>
  <si>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</si>
  <si>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</si>
  <si>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</si>
  <si>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</si>
  <si>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</si>
  <si>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</si>
  <si>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</si>
  <si>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</si>
  <si>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</si>
  <si>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</si>
  <si>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</si>
  <si>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</si>
  <si>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</si>
  <si>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</si>
  <si>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</si>
  <si>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</si>
  <si>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</si>
  <si>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</si>
  <si>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</si>
  <si>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</si>
  <si>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</si>
  <si>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</si>
  <si>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</si>
  <si>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</si>
  <si>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</si>
  <si>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</si>
  <si>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</si>
  <si>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</si>
  <si>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</si>
  <si>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</si>
  <si>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</si>
  <si>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</si>
  <si>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</si>
  <si>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</si>
  <si>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</si>
  <si>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</si>
  <si>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</si>
  <si>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</si>
  <si>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</si>
  <si>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</si>
  <si>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</si>
  <si>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</si>
  <si>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</si>
  <si>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</si>
  <si>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</si>
  <si>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</si>
  <si>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</si>
  <si>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</si>
  <si>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</si>
  <si>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</si>
  <si>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</si>
  <si>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</si>
  <si>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</si>
  <si>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</si>
  <si>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</si>
  <si>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</si>
  <si>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</si>
  <si>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</si>
  <si>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</si>
  <si>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</si>
  <si>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</si>
  <si>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</si>
  <si>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</si>
  <si>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</si>
  <si>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</si>
  <si>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</si>
  <si>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</si>
  <si>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</si>
  <si>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</si>
  <si>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</si>
  <si>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</si>
  <si>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</si>
  <si>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</si>
  <si>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</si>
  <si>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</si>
  <si>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</si>
  <si>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</si>
  <si>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</si>
  <si>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</si>
  <si>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</si>
  <si>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</si>
  <si>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</si>
  <si>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</si>
  <si>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</si>
  <si>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</si>
  <si>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</si>
  <si>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</si>
  <si>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</si>
  <si>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</si>
  <si>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</si>
  <si>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</si>
  <si>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</si>
  <si>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</si>
  <si>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</si>
  <si>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</si>
  <si>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</si>
  <si>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</si>
  <si>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</si>
  <si>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</si>
  <si>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</si>
  <si>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</si>
  <si>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</si>
  <si>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</si>
  <si>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</si>
  <si>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</si>
  <si>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</si>
  <si>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</si>
  <si>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</si>
  <si>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</si>
  <si>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</si>
  <si>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</si>
  <si>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</si>
  <si>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</si>
  <si>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</si>
  <si>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</si>
  <si>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</si>
  <si>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</si>
  <si>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</si>
  <si>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</si>
  <si>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</si>
  <si>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</si>
  <si>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</si>
  <si>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</si>
  <si>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</si>
  <si>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</si>
  <si>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</si>
  <si>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</si>
  <si>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</si>
  <si>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</si>
  <si>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</si>
  <si>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</si>
  <si>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</si>
  <si>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</si>
  <si>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</si>
  <si>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</si>
  <si>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</si>
  <si>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</si>
  <si>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</si>
  <si>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</si>
  <si>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</si>
  <si>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</si>
  <si>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</si>
  <si>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</si>
  <si>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</si>
  <si>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</si>
  <si>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</si>
  <si>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</si>
  <si>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</si>
  <si>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</si>
  <si>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</si>
  <si>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</si>
  <si>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</si>
  <si>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</si>
  <si>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</si>
  <si>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</si>
  <si>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</si>
  <si>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</si>
  <si>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</si>
  <si>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</si>
  <si>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</si>
  <si>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</si>
  <si>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</si>
  <si>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</si>
  <si>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</si>
  <si>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</si>
  <si>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</si>
  <si>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</si>
  <si>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</si>
  <si>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</si>
  <si>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</si>
  <si>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</si>
  <si>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</si>
  <si>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</si>
  <si>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</si>
  <si>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</si>
  <si>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</si>
  <si>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</si>
  <si>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</si>
  <si>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</si>
  <si>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</si>
  <si>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</si>
  <si>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</si>
  <si>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</si>
  <si>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</si>
  <si>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</si>
  <si>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</si>
  <si>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</si>
  <si>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</si>
  <si>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</si>
  <si>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</si>
  <si>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</si>
  <si>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</si>
  <si>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</si>
  <si>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</si>
  <si>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</si>
  <si>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</si>
  <si>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</si>
  <si>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</si>
  <si>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</si>
  <si>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</si>
  <si>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</si>
  <si>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</si>
  <si>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</si>
  <si>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</si>
  <si>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</si>
  <si>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</si>
  <si>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</si>
  <si>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</si>
  <si>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</si>
  <si>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</si>
  <si>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</si>
  <si>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</si>
  <si>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</si>
  <si>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</si>
  <si>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</si>
  <si>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</si>
  <si>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</si>
  <si>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</si>
  <si>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</si>
  <si>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</si>
  <si>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</si>
  <si>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</si>
  <si>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</si>
  <si>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</si>
  <si>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</si>
  <si>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</si>
  <si>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</si>
  <si>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</si>
  <si>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</si>
  <si>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</si>
  <si>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</si>
  <si>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</si>
  <si>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</si>
  <si>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</si>
  <si>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</si>
  <si>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</si>
  <si>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</si>
  <si>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</si>
  <si>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</si>
  <si>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</si>
  <si>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</si>
  <si>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</si>
  <si>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</si>
  <si>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</si>
  <si>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</si>
  <si>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</si>
  <si>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</si>
  <si>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</si>
  <si>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</si>
  <si>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</si>
  <si>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</si>
  <si>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</si>
  <si>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</si>
  <si>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</si>
  <si>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</si>
  <si>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</si>
  <si>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</si>
  <si>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</si>
  <si>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</si>
  <si>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</si>
  <si>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</si>
  <si>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</si>
  <si>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</si>
  <si>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</si>
  <si>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</si>
  <si>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</si>
  <si>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</si>
  <si>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</si>
  <si>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</si>
  <si>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</si>
  <si>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</si>
  <si>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</si>
  <si>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</si>
  <si>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</si>
  <si>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</si>
  <si>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</si>
  <si>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</si>
  <si>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</si>
  <si>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</si>
  <si>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</si>
  <si>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</si>
  <si>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</si>
  <si>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</si>
  <si>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</si>
  <si>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</si>
  <si>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</si>
  <si>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</si>
  <si>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</si>
  <si>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</si>
  <si>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</si>
  <si>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</si>
  <si>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</si>
  <si>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</si>
  <si>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</si>
  <si>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</si>
  <si>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</si>
  <si>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</si>
  <si>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</si>
  <si>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</si>
  <si>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</si>
  <si>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</si>
  <si>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</si>
  <si>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</si>
  <si>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</si>
  <si>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</si>
  <si>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</si>
  <si>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</si>
  <si>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</si>
  <si>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</si>
  <si>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</si>
  <si>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</si>
  <si>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</si>
  <si>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</si>
  <si>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</si>
  <si>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</si>
  <si>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</si>
  <si>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</si>
  <si>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</si>
  <si>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</si>
  <si>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</si>
  <si>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</si>
  <si>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</si>
  <si>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</si>
  <si>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</si>
  <si>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</si>
  <si>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</si>
  <si>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</si>
  <si>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</si>
  <si>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</si>
  <si>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</si>
  <si>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</si>
  <si>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</si>
  <si>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</si>
  <si>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</si>
  <si>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</si>
  <si>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</si>
  <si>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</si>
  <si>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</si>
  <si>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</si>
  <si>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</si>
  <si>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</si>
  <si>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</si>
  <si>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</si>
  <si>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</si>
  <si>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</si>
  <si>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</si>
  <si>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</si>
  <si>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</si>
  <si>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</si>
  <si>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</si>
  <si>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</si>
  <si>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</si>
  <si>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</si>
  <si>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</si>
  <si>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</si>
  <si>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</si>
  <si>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</si>
  <si>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</si>
  <si>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</si>
  <si>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</si>
  <si>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</si>
  <si>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</si>
  <si>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</si>
  <si>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</si>
  <si>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</si>
  <si>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</si>
  <si>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</si>
  <si>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</si>
  <si>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</si>
  <si>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</si>
  <si>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</si>
  <si>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</si>
  <si>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</si>
  <si>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</si>
  <si>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</si>
  <si>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</si>
  <si>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</si>
  <si>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</si>
  <si>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</si>
  <si>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</si>
  <si>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</si>
  <si>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</si>
  <si>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</si>
  <si>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</si>
  <si>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</si>
  <si>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</si>
  <si>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</si>
  <si>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</si>
  <si>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</si>
  <si>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</si>
  <si>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</si>
  <si>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</si>
  <si>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</si>
  <si>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</si>
  <si>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</si>
  <si>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</si>
  <si>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</si>
  <si>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</si>
  <si>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</si>
  <si>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</si>
  <si>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</si>
  <si>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</si>
  <si>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</si>
  <si>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</si>
  <si>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</si>
  <si>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</si>
  <si>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</si>
  <si>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</si>
  <si>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</si>
  <si>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</si>
  <si>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</si>
  <si>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</si>
  <si>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</si>
  <si>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</si>
  <si>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</si>
  <si>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</si>
  <si>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</si>
  <si>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</si>
  <si>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</si>
  <si>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</si>
  <si>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</si>
  <si>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</si>
  <si>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</si>
  <si>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</si>
  <si>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</si>
  <si>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</si>
  <si>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</si>
  <si>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</si>
  <si>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</si>
  <si>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</si>
  <si>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</si>
  <si>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</si>
  <si>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</si>
  <si>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</si>
  <si>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</si>
  <si>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</si>
  <si>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</si>
  <si>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</si>
  <si>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</si>
  <si>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</si>
  <si>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</si>
  <si>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</si>
  <si>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</si>
  <si>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</si>
  <si>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</si>
  <si>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</si>
  <si>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</si>
  <si>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</si>
  <si>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</si>
  <si>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</si>
  <si>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</si>
  <si>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</si>
  <si>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</si>
  <si>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</si>
  <si>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</si>
  <si>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</si>
  <si>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</si>
  <si>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</si>
  <si>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</si>
  <si>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</si>
  <si>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</si>
  <si>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</si>
  <si>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</si>
  <si>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</si>
  <si>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</si>
  <si>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</si>
  <si>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</si>
  <si>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</si>
  <si>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</si>
  <si>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</si>
  <si>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</si>
  <si>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</si>
  <si>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</si>
  <si>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</si>
  <si>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</si>
  <si>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</si>
  <si>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</si>
  <si>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</si>
  <si>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</si>
  <si>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</si>
  <si>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</si>
  <si>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</si>
  <si>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</si>
  <si>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</si>
  <si>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</si>
  <si>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</si>
  <si>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</si>
  <si>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</si>
  <si>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</si>
  <si>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</si>
  <si>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</si>
  <si>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</si>
  <si>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</si>
  <si>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</si>
  <si>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</si>
  <si>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</si>
  <si>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</si>
  <si>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</si>
  <si>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</si>
  <si>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</si>
  <si>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</si>
  <si>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</si>
  <si>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</si>
  <si>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</si>
  <si>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</si>
  <si>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</si>
  <si>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</si>
  <si>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</si>
  <si>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</si>
  <si>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</si>
  <si>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</si>
  <si>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</si>
  <si>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</si>
  <si>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</si>
  <si>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</si>
  <si>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</si>
  <si>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</si>
  <si>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</si>
  <si>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</si>
  <si>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</si>
  <si>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</si>
  <si>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</si>
  <si>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</si>
  <si>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</si>
  <si>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</si>
  <si>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</si>
  <si>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</si>
  <si>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</si>
  <si>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</si>
  <si>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</si>
  <si>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</si>
  <si>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</si>
  <si>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</si>
  <si>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</si>
  <si>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</si>
  <si>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</si>
  <si>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</si>
  <si>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</si>
  <si>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</si>
  <si>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</si>
  <si>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</si>
  <si>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</si>
  <si>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</si>
  <si>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</si>
  <si>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</si>
  <si>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</si>
  <si>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</si>
  <si>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</si>
  <si>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</si>
  <si>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</si>
  <si>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</si>
  <si>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</si>
  <si>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</si>
  <si>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</si>
  <si>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</si>
  <si>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</si>
  <si>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</si>
  <si>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</si>
  <si>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</si>
  <si>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</si>
  <si>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</si>
  <si>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</si>
  <si>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</si>
  <si>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</si>
  <si>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</si>
  <si>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</si>
  <si>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</si>
  <si>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</si>
  <si>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</si>
  <si>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</si>
  <si>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</si>
  <si>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</si>
  <si>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</si>
  <si>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</si>
  <si>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</si>
  <si>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</si>
  <si>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</si>
  <si>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</si>
  <si>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</si>
  <si>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</si>
  <si>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</si>
  <si>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</si>
  <si>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</si>
  <si>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</si>
  <si>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</si>
  <si>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</si>
  <si>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</si>
  <si>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</si>
  <si>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</si>
  <si>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</si>
  <si>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</si>
  <si>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</si>
  <si>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</si>
  <si>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</si>
  <si>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</si>
  <si>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</si>
  <si>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</si>
  <si>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</si>
  <si>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</si>
  <si>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</si>
  <si>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</si>
  <si>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</si>
  <si>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</si>
  <si>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</si>
  <si>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</si>
  <si>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</si>
  <si>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</si>
  <si>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</si>
  <si>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</si>
  <si>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</si>
  <si>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</si>
  <si>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</si>
  <si>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</si>
  <si>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</si>
  <si>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</si>
  <si>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</si>
  <si>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</si>
  <si>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</si>
  <si>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</si>
  <si>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</si>
  <si>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</si>
  <si>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</si>
  <si>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</si>
  <si>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</si>
  <si>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</si>
  <si>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</si>
  <si>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</si>
  <si>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</si>
  <si>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</si>
  <si>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</si>
  <si>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</si>
  <si>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</si>
  <si>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</si>
  <si>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</si>
  <si>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</si>
  <si>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</si>
  <si>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</si>
  <si>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</si>
  <si>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</si>
  <si>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</si>
  <si>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</si>
  <si>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</si>
  <si>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</si>
  <si>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</si>
  <si>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</si>
  <si>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</si>
  <si>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</si>
  <si>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</si>
  <si>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</si>
  <si>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</si>
  <si>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</si>
  <si>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</si>
  <si>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</si>
  <si>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</si>
  <si>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</si>
  <si>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</si>
  <si>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</si>
  <si>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</si>
  <si>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</si>
  <si>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</si>
  <si>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</si>
  <si>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</si>
  <si>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</si>
  <si>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</si>
  <si>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</si>
  <si>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</si>
  <si>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</si>
  <si>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</si>
  <si>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</si>
  <si>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</si>
  <si>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</si>
  <si>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</si>
  <si>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</si>
  <si>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</si>
  <si>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</si>
  <si>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</si>
  <si>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</si>
  <si>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</si>
  <si>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</si>
  <si>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</si>
  <si>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</si>
  <si>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</si>
  <si>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</si>
  <si>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</si>
  <si>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</si>
  <si>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</si>
  <si>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</si>
  <si>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</si>
  <si>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</si>
  <si>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</si>
  <si>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</si>
  <si>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</si>
  <si>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</si>
  <si>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</si>
  <si>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</si>
  <si>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</si>
  <si>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</si>
  <si>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</si>
  <si>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</si>
  <si>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</si>
  <si>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</si>
  <si>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</si>
  <si>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</si>
  <si>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</si>
  <si>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</si>
  <si>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</si>
  <si>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</si>
  <si>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</si>
  <si>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</si>
  <si>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</si>
  <si>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</si>
  <si>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</si>
  <si>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</si>
  <si>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</si>
  <si>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</si>
  <si>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</si>
  <si>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</si>
  <si>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</si>
  <si>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</si>
  <si>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</si>
  <si>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</si>
  <si>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</si>
  <si>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</si>
  <si>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</si>
  <si>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</si>
  <si>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</si>
  <si>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</si>
  <si>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</si>
  <si>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</si>
  <si>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</si>
  <si>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</si>
  <si>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</si>
  <si>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</si>
  <si>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</si>
  <si>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</si>
  <si>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</si>
  <si>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</si>
  <si>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</si>
  <si>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</si>
  <si>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</si>
  <si>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</si>
  <si>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</si>
  <si>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</si>
  <si>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</si>
  <si>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</si>
  <si>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</si>
  <si>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</si>
  <si>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</si>
  <si>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</si>
  <si>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</si>
  <si>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</si>
  <si>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</si>
  <si>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</si>
  <si>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</si>
  <si>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</si>
  <si>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</si>
  <si>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</si>
  <si>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</si>
  <si>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</si>
  <si>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</si>
  <si>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</si>
  <si>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</si>
  <si>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</si>
  <si>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</si>
  <si>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</si>
  <si>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</si>
  <si>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</si>
  <si>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</si>
  <si>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</si>
  <si>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</si>
  <si>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</si>
  <si>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</si>
  <si>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</si>
  <si>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</si>
  <si>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</si>
  <si>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</si>
  <si>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</si>
  <si>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</si>
  <si>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</si>
  <si>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</si>
  <si>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</si>
  <si>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</si>
  <si>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</si>
  <si>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</si>
  <si>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</si>
  <si>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</si>
  <si>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</si>
  <si>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</si>
  <si>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</si>
  <si>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</si>
  <si>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</si>
  <si>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</si>
  <si>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</si>
  <si>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</si>
  <si>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</si>
  <si>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</si>
  <si>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</si>
  <si>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</si>
  <si>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</si>
  <si>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</si>
  <si>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</si>
  <si>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</si>
  <si>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</si>
  <si>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</si>
  <si>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</si>
  <si>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</si>
  <si>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</si>
  <si>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</si>
  <si>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</si>
  <si>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</si>
  <si>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</si>
  <si>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</si>
  <si>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</si>
  <si>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</si>
  <si>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</si>
  <si>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</si>
  <si>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</si>
  <si>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</si>
  <si>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</si>
  <si>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</si>
  <si>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</si>
  <si>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</si>
  <si>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</si>
  <si>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</si>
  <si>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</si>
  <si>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</si>
  <si>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</si>
  <si>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</si>
  <si>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</si>
  <si>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</si>
  <si>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</si>
  <si>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</si>
  <si>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</si>
  <si>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</si>
  <si>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</si>
  <si>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</si>
  <si>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</si>
  <si>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</si>
  <si>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</si>
  <si>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</si>
  <si>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</si>
  <si>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</si>
  <si>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</si>
  <si>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</si>
  <si>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</si>
  <si>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</si>
  <si>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</si>
  <si>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</si>
  <si>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</si>
  <si>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</si>
  <si>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</si>
  <si>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</si>
  <si>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</si>
  <si>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</si>
  <si>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</si>
  <si>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</si>
  <si>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</si>
  <si>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</si>
  <si>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</si>
  <si>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</si>
  <si>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</si>
  <si>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</si>
  <si>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</si>
  <si>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</si>
  <si>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</si>
  <si>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</si>
  <si>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</si>
  <si>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</si>
  <si>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</si>
  <si>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</si>
  <si>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</si>
  <si>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</si>
  <si>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</si>
  <si>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</si>
  <si>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</si>
  <si>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</si>
  <si>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</si>
  <si>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</si>
  <si>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</si>
  <si>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</si>
  <si>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</si>
  <si>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</si>
  <si>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</si>
  <si>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</si>
  <si>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</si>
  <si>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</si>
  <si>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</si>
  <si>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</si>
  <si>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</si>
  <si>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</si>
  <si>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</si>
  <si>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</si>
  <si>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</si>
  <si>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</si>
  <si>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</si>
  <si>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</si>
  <si>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</si>
  <si>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</si>
  <si>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</si>
  <si>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</si>
  <si>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</si>
  <si>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</si>
  <si>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</si>
  <si>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</si>
  <si>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</si>
  <si>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</si>
  <si>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</si>
  <si>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</si>
  <si>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</si>
  <si>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</si>
  <si>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</si>
  <si>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</si>
  <si>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</si>
  <si>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</si>
  <si>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</si>
  <si>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</si>
  <si>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</si>
  <si>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</si>
  <si>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</si>
  <si>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</si>
  <si>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</si>
  <si>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</si>
  <si>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</si>
  <si>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</si>
  <si>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</si>
  <si>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</si>
  <si>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</si>
  <si>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</si>
  <si>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</si>
  <si>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</si>
  <si>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</si>
  <si>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</si>
  <si>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</si>
  <si>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</si>
  <si>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</si>
  <si>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</si>
  <si>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</si>
  <si>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</si>
  <si>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</si>
  <si>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</si>
  <si>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</si>
  <si>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</si>
  <si>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</si>
  <si>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</si>
  <si>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</si>
  <si>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</si>
  <si>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</si>
  <si>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</si>
  <si>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</si>
  <si>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</si>
  <si>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</si>
  <si>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</si>
  <si>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</si>
  <si>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</si>
  <si>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</si>
  <si>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</si>
  <si>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</si>
  <si>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</si>
  <si>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</si>
  <si>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</si>
  <si>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</si>
  <si>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</si>
  <si>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</si>
  <si>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</si>
  <si>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</si>
  <si>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</si>
  <si>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</si>
  <si>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</si>
  <si>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</si>
  <si>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</si>
  <si>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</si>
  <si>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</si>
  <si>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</si>
  <si>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</si>
  <si>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</si>
  <si>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</si>
  <si>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</si>
  <si>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</si>
  <si>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</si>
  <si>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</si>
  <si>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</si>
  <si>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</si>
  <si>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</si>
  <si>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</si>
  <si>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</si>
  <si>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</si>
  <si>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</si>
  <si>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</si>
  <si>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</si>
  <si>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</si>
  <si>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</si>
  <si>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</si>
  <si>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</si>
  <si>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</si>
  <si>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</si>
  <si>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</si>
  <si>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</si>
  <si>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</si>
  <si>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</si>
  <si>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</si>
  <si>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</si>
  <si>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</si>
  <si>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</si>
  <si>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</si>
  <si>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</si>
  <si>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</si>
  <si>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</si>
  <si>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</si>
  <si>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</si>
  <si>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</si>
  <si>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</si>
  <si>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</si>
  <si>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</si>
  <si>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</si>
  <si>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</si>
  <si>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</si>
  <si>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</si>
  <si>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</si>
  <si>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</si>
  <si>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</si>
  <si>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</si>
  <si>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</si>
  <si>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</si>
  <si>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</si>
  <si>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</si>
  <si>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</si>
  <si>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</si>
  <si>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</si>
  <si>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</si>
  <si>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</si>
  <si>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</si>
  <si>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</si>
  <si>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</si>
  <si>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</si>
  <si>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</si>
  <si>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</si>
  <si>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</si>
  <si>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</si>
  <si>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</si>
  <si>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</si>
  <si>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</si>
  <si>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</si>
  <si>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</si>
  <si>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</si>
  <si>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</si>
  <si>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</si>
  <si>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</si>
  <si>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</si>
  <si>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</si>
  <si>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</si>
  <si>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</si>
  <si>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</si>
  <si>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</si>
  <si>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</si>
  <si>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</si>
  <si>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</si>
  <si>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</si>
  <si>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</si>
  <si>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</si>
  <si>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</si>
  <si>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</si>
  <si>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</si>
  <si>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</si>
  <si>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</si>
  <si>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</si>
  <si>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</si>
  <si>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</si>
  <si>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</si>
  <si>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</si>
  <si>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</si>
  <si>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</si>
  <si>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</si>
  <si>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</si>
  <si>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</si>
  <si>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</si>
  <si>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</si>
  <si>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</si>
  <si>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</si>
  <si>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</si>
  <si>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</si>
  <si>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</si>
  <si>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</si>
  <si>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</si>
  <si>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</si>
  <si>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</si>
  <si>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</si>
  <si>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</si>
  <si>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</si>
  <si>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</si>
  <si>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</si>
  <si>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</si>
  <si>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</si>
  <si>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</si>
  <si>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</si>
  <si>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</si>
  <si>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</si>
  <si>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</si>
  <si>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</si>
  <si>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</si>
  <si>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</si>
  <si>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</si>
  <si>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</si>
  <si>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</si>
  <si>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</si>
  <si>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</si>
  <si>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</si>
  <si>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</si>
  <si>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</si>
  <si>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</si>
  <si>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</si>
  <si>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</si>
  <si>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</si>
  <si>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</si>
  <si>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</si>
  <si>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</si>
  <si>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</si>
  <si>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</si>
  <si>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</si>
  <si>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</si>
  <si>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</si>
  <si>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</si>
  <si>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</si>
  <si>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</si>
  <si>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</si>
  <si>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</si>
  <si>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</si>
  <si>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</si>
  <si>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</si>
  <si>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</si>
  <si>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</si>
  <si>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</si>
  <si>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</si>
  <si>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</si>
  <si>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</si>
  <si>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</si>
  <si>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</si>
  <si>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</si>
  <si>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</si>
  <si>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</si>
  <si>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</si>
  <si>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</si>
  <si>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</si>
  <si>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</si>
  <si>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</si>
  <si>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</si>
  <si>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</si>
  <si>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</si>
  <si>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</si>
  <si>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</si>
  <si>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</si>
  <si>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</si>
  <si>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</si>
  <si>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</si>
  <si>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</si>
  <si>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</si>
  <si>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</si>
  <si>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</si>
  <si>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</si>
  <si>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</si>
  <si>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</si>
  <si>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</si>
  <si>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</si>
  <si>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</si>
  <si>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</si>
  <si>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</si>
  <si>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</si>
  <si>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</si>
  <si>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</si>
  <si>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</si>
  <si>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</si>
  <si>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</si>
  <si>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</si>
  <si>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</si>
  <si>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</si>
  <si>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</si>
  <si>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</si>
  <si>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</si>
  <si>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</si>
  <si>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</si>
  <si>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</si>
  <si>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</si>
  <si>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</si>
  <si>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</si>
  <si>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</si>
  <si>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</si>
  <si>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</si>
  <si>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</si>
  <si>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</si>
  <si>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</si>
  <si>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</si>
  <si>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</si>
  <si>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</si>
  <si>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</si>
  <si>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</si>
  <si>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</si>
  <si>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</si>
  <si>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</si>
  <si>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</si>
  <si>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</si>
  <si>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</si>
  <si>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</si>
  <si>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</si>
  <si>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</si>
  <si>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</si>
  <si>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</si>
  <si>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</si>
  <si>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</si>
  <si>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</si>
  <si>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</si>
  <si>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</si>
  <si>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</si>
  <si>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</si>
  <si>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</si>
  <si>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</si>
  <si>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</si>
  <si>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</si>
  <si>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</si>
  <si>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</si>
  <si>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</si>
  <si>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</si>
  <si>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</si>
  <si>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</si>
  <si>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</si>
  <si>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</si>
  <si>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</si>
  <si>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</si>
  <si>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</si>
  <si>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</si>
  <si>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</si>
  <si>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</si>
  <si>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</si>
  <si>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</si>
  <si>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</si>
  <si>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</si>
  <si>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</si>
  <si>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</si>
  <si>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</si>
  <si>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</si>
  <si>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</si>
  <si>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</si>
  <si>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</si>
  <si>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</si>
  <si>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</si>
  <si>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</si>
  <si>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</si>
  <si>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</si>
  <si>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</si>
  <si>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</si>
  <si>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</si>
  <si>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</si>
  <si>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</si>
  <si>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</si>
  <si>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</si>
  <si>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</si>
  <si>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</si>
  <si>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</si>
  <si>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</si>
  <si>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</si>
  <si>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</si>
  <si>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</si>
  <si>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</si>
  <si>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</si>
  <si>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</si>
  <si>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</si>
  <si>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</si>
  <si>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</si>
  <si>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</si>
  <si>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</si>
  <si>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</si>
  <si>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</si>
  <si>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</si>
  <si>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</si>
  <si>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</si>
  <si>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</si>
  <si>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</si>
  <si>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</si>
  <si>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</si>
  <si>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</si>
  <si>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</si>
  <si>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</si>
  <si>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</si>
  <si>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</si>
  <si>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</si>
  <si>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</si>
  <si>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</si>
  <si>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</si>
  <si>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</si>
  <si>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</si>
  <si>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</si>
  <si>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</si>
  <si>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</si>
  <si>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</si>
  <si>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</si>
  <si>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</si>
  <si>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</si>
  <si>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</si>
  <si>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</si>
  <si>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</si>
  <si>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</si>
  <si>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</si>
  <si>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</si>
  <si>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</si>
  <si>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</si>
  <si>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</si>
  <si>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</si>
  <si>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</si>
  <si>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</si>
  <si>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</si>
  <si>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</si>
  <si>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</si>
  <si>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</si>
  <si>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</si>
  <si>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</si>
  <si>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</si>
  <si>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</si>
  <si>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</si>
  <si>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</si>
  <si>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</si>
  <si>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</si>
  <si>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</si>
  <si>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</si>
  <si>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</si>
  <si>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</si>
  <si>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</si>
  <si>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</si>
  <si>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</si>
  <si>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</si>
  <si>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</si>
  <si>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</si>
  <si>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</si>
  <si>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</si>
  <si>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</si>
  <si>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</si>
  <si>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</si>
  <si>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</si>
  <si>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</si>
  <si>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</si>
  <si>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</si>
  <si>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</si>
  <si>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</si>
  <si>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</si>
  <si>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</si>
  <si>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</si>
  <si>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</si>
  <si>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</si>
  <si>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</si>
  <si>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</si>
  <si>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</si>
  <si>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</si>
  <si>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</si>
  <si>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</si>
  <si>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</si>
  <si>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</si>
  <si>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</si>
  <si>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</si>
  <si>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</si>
  <si>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</si>
  <si>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</si>
  <si>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</si>
  <si>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</si>
  <si>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</si>
  <si>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</si>
  <si>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</si>
  <si>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</si>
  <si>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</si>
  <si>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</si>
  <si>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</si>
  <si>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</si>
  <si>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</si>
  <si>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</si>
  <si>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</si>
  <si>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</si>
  <si>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</si>
  <si>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</si>
  <si>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</si>
  <si>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</si>
  <si>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</si>
  <si>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</si>
  <si>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</si>
  <si>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</si>
  <si>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</si>
  <si>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</si>
  <si>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</si>
  <si>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</si>
  <si>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</si>
  <si>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</si>
  <si>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</si>
  <si>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</si>
  <si>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</si>
  <si>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</si>
  <si>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</si>
  <si>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</si>
  <si>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</si>
  <si>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</si>
  <si>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</si>
  <si>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</si>
  <si>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</si>
  <si>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</si>
  <si>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</si>
  <si>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</si>
  <si>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</si>
  <si>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</si>
  <si>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</si>
  <si>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</si>
  <si>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</si>
  <si>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</si>
  <si>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</si>
  <si>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</si>
  <si>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</si>
  <si>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</si>
  <si>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</si>
  <si>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</si>
  <si>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</si>
  <si>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</si>
  <si>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</si>
  <si>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</si>
  <si>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</si>
  <si>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</si>
  <si>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</si>
  <si>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</si>
  <si>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</si>
  <si>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</si>
  <si>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</si>
  <si>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</si>
  <si>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</si>
  <si>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</si>
  <si>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</si>
  <si>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</si>
  <si>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</si>
  <si>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</si>
  <si>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</si>
  <si>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</si>
  <si>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</si>
  <si>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</si>
  <si>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</si>
  <si>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</si>
  <si>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</si>
  <si>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</si>
  <si>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</si>
  <si>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</si>
  <si>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</si>
  <si>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</si>
  <si>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</si>
  <si>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</si>
  <si>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</si>
  <si>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</si>
  <si>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</si>
  <si>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</si>
  <si>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</si>
  <si>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</si>
  <si>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</si>
  <si>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</si>
  <si>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</si>
  <si>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</si>
  <si>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</si>
  <si>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</si>
  <si>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</si>
  <si>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</si>
  <si>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</si>
  <si>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</si>
  <si>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</si>
  <si>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</si>
  <si>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</si>
  <si>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</si>
  <si>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</si>
  <si>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</si>
  <si>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</si>
  <si>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</si>
  <si>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</si>
  <si>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</si>
  <si>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</si>
  <si>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</si>
  <si>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</si>
  <si>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</si>
  <si>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</si>
  <si>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</si>
  <si>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</si>
  <si>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</si>
  <si>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</si>
  <si>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</si>
  <si>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</si>
  <si>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</si>
  <si>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</si>
  <si>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</si>
  <si>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</si>
  <si>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</si>
  <si>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</si>
  <si>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</si>
  <si>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</si>
  <si>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</si>
  <si>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</si>
  <si>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</si>
  <si>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</si>
  <si>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</si>
  <si>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</si>
  <si>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</si>
  <si>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</si>
  <si>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</si>
  <si>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</si>
  <si>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</si>
  <si>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</si>
  <si>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</si>
  <si>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</si>
  <si>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</si>
  <si>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</si>
  <si>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</si>
  <si>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</si>
  <si>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</si>
  <si>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</si>
  <si>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</si>
  <si>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</si>
  <si>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</si>
  <si>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</si>
  <si>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</si>
  <si>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</si>
  <si>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</si>
  <si>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</si>
  <si>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</si>
  <si>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</si>
  <si>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</si>
  <si>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</si>
  <si>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</si>
  <si>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</si>
  <si>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</si>
  <si>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</si>
  <si>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</si>
  <si>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</si>
  <si>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</si>
  <si>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</si>
  <si>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</si>
  <si>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</si>
  <si>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</si>
  <si>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</si>
  <si>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</si>
  <si>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</si>
  <si>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</si>
  <si>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</si>
  <si>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</si>
  <si>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</si>
  <si>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</si>
  <si>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</si>
  <si>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</si>
  <si>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</si>
  <si>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</si>
  <si>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</si>
  <si>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</si>
  <si>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</si>
  <si>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</si>
  <si>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</si>
  <si>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</si>
  <si>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</si>
  <si>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</si>
  <si>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</si>
  <si>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</si>
  <si>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</si>
  <si>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</si>
  <si>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</si>
  <si>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</si>
  <si>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</si>
  <si>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</si>
  <si>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</si>
  <si>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</si>
  <si>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</si>
  <si>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</si>
  <si>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</si>
  <si>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</si>
  <si>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</si>
  <si>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</si>
  <si>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</si>
  <si>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</si>
  <si>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</si>
  <si>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</si>
  <si>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</si>
  <si>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</si>
  <si>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</si>
  <si>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</si>
  <si>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</si>
  <si>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</si>
  <si>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</si>
  <si>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</si>
  <si>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</si>
  <si>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</si>
  <si>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</si>
  <si>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</si>
  <si>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</si>
  <si>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</si>
  <si>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</si>
  <si>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</si>
  <si>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</si>
  <si>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</si>
  <si>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</si>
  <si>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</si>
  <si>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</si>
  <si>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</si>
  <si>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</si>
  <si>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</si>
  <si>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</si>
  <si>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</si>
  <si>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</si>
  <si>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</si>
  <si>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</si>
  <si>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</si>
  <si>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</si>
  <si>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</si>
  <si>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</si>
  <si>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</si>
  <si>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</si>
  <si>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</si>
  <si>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</si>
  <si>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</si>
  <si>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</si>
  <si>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</si>
  <si>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</si>
  <si>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</si>
  <si>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</si>
  <si>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</si>
  <si>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</si>
  <si>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</si>
  <si>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</si>
  <si>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</si>
  <si>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</si>
  <si>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</si>
  <si>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</si>
  <si>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</si>
  <si>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</si>
  <si>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</si>
  <si>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</si>
  <si>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</si>
  <si>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</si>
  <si>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</si>
  <si>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</si>
  <si>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</si>
  <si>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</si>
  <si>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</si>
  <si>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</si>
  <si>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</si>
  <si>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</si>
  <si>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</si>
  <si>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</si>
  <si>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</si>
  <si>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</si>
  <si>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</si>
  <si>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</si>
  <si>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</si>
  <si>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</si>
  <si>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</si>
  <si>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</si>
  <si>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</si>
  <si>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</si>
  <si>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</si>
  <si>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</si>
  <si>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</si>
  <si>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</si>
  <si>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</si>
  <si>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</si>
  <si>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</si>
  <si>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</si>
  <si>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</si>
  <si>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</si>
  <si>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</si>
  <si>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</si>
  <si>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</si>
  <si>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</si>
  <si>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</si>
  <si>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</si>
  <si>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</si>
  <si>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</si>
  <si>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</si>
  <si>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</si>
  <si>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</si>
  <si>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</si>
  <si>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</si>
  <si>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</si>
  <si>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</si>
  <si>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</si>
  <si>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</si>
  <si>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</si>
  <si>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</si>
  <si>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</si>
  <si>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</si>
  <si>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</si>
  <si>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</si>
  <si>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</si>
  <si>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</si>
  <si>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</si>
  <si>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</si>
  <si>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</si>
  <si>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</si>
  <si>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</si>
  <si>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</si>
  <si>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</si>
  <si>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</si>
  <si>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</si>
  <si>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</si>
  <si>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</si>
  <si>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</si>
  <si>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</si>
  <si>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</si>
  <si>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</si>
  <si>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</si>
  <si>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</si>
  <si>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</si>
  <si>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</si>
  <si>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</si>
  <si>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</si>
  <si>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</si>
  <si>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</si>
  <si>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</si>
  <si>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</si>
  <si>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</si>
  <si>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</si>
  <si>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</si>
  <si>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</si>
  <si>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</si>
  <si>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</si>
  <si>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</si>
  <si>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</si>
  <si>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</si>
  <si>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</si>
  <si>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</si>
  <si>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</si>
  <si>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</si>
  <si>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</si>
  <si>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</si>
  <si>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</si>
  <si>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</si>
  <si>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</si>
  <si>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</si>
  <si>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</si>
  <si>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</si>
  <si>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</si>
  <si>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</si>
  <si>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</si>
  <si>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</si>
  <si>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</si>
  <si>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</si>
  <si>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</si>
  <si>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</si>
  <si>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</si>
  <si>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</si>
  <si>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</si>
  <si>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</si>
  <si>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</si>
  <si>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</si>
  <si>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</si>
  <si>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</si>
  <si>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</si>
  <si>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</si>
  <si>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</si>
  <si>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</si>
  <si>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</si>
  <si>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</si>
  <si>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</si>
  <si>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</si>
  <si>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</si>
  <si>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</si>
  <si>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</si>
  <si>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</si>
  <si>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</si>
  <si>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</si>
  <si>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</si>
  <si>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</si>
  <si>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</si>
  <si>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</si>
  <si>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</si>
  <si>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</si>
  <si>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</si>
  <si>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</si>
  <si>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</si>
  <si>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</si>
  <si>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</si>
  <si>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</si>
  <si>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</si>
  <si>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</si>
  <si>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</si>
  <si>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</si>
  <si>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</si>
  <si>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</si>
  <si>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</si>
  <si>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</si>
  <si>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</si>
  <si>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</si>
  <si>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</si>
  <si>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</si>
  <si>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</si>
  <si>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</si>
  <si>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</si>
  <si>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</si>
  <si>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</si>
  <si>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</si>
  <si>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</si>
  <si>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</si>
  <si>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</si>
  <si>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</si>
  <si>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</si>
  <si>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</si>
  <si>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</si>
  <si>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</si>
  <si>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</si>
  <si>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</si>
  <si>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</si>
  <si>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</si>
  <si>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</si>
  <si>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</si>
  <si>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</si>
  <si>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</si>
  <si>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</si>
  <si>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</si>
  <si>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</si>
  <si>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</si>
  <si>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</si>
  <si>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</si>
  <si>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</si>
  <si>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</si>
  <si>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</si>
  <si>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</si>
  <si>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</si>
  <si>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</si>
  <si>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</si>
  <si>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</si>
  <si>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</si>
  <si>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</si>
  <si>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</si>
  <si>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</si>
  <si>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</si>
  <si>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</si>
  <si>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</si>
  <si>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</si>
  <si>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</si>
  <si>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</si>
  <si>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</si>
  <si>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</si>
  <si>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</si>
  <si>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</si>
  <si>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</si>
  <si>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</si>
  <si>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</si>
  <si>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</si>
  <si>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</si>
  <si>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</si>
  <si>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</si>
  <si>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</si>
  <si>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</si>
  <si>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</si>
  <si>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</si>
  <si>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</si>
  <si>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</si>
  <si>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</si>
  <si>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</si>
  <si>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</si>
  <si>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</si>
  <si>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</si>
  <si>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</si>
  <si>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</si>
  <si>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</si>
  <si>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</si>
  <si>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</si>
  <si>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</si>
  <si>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</si>
  <si>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</si>
  <si>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</si>
  <si>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</si>
  <si>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</si>
  <si>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</si>
  <si>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</si>
  <si>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</si>
  <si>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</si>
  <si>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</si>
  <si>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</si>
  <si>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</si>
  <si>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</si>
  <si>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</si>
  <si>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</si>
  <si>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</si>
  <si>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</si>
  <si>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</si>
  <si>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</si>
  <si>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</si>
  <si>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</si>
  <si>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</si>
  <si>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</si>
  <si>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</si>
  <si>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</si>
  <si>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</si>
  <si>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</si>
  <si>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</si>
  <si>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</si>
  <si>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</si>
  <si>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</si>
  <si>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</si>
  <si>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</si>
  <si>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</si>
  <si>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</si>
  <si>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</si>
  <si>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</si>
  <si>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</si>
  <si>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</si>
  <si>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</si>
  <si>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</si>
  <si>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</si>
  <si>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</si>
  <si>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</si>
  <si>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</si>
  <si>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</si>
  <si>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</si>
  <si>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</si>
  <si>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</si>
  <si>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</si>
  <si>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</si>
  <si>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</si>
  <si>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</si>
  <si>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</si>
  <si>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</si>
  <si>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</si>
  <si>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</si>
  <si>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</si>
  <si>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</si>
  <si>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</si>
  <si>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</si>
  <si>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</si>
  <si>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</si>
  <si>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</si>
  <si>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</si>
  <si>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</si>
  <si>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</si>
  <si>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</si>
  <si>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</si>
  <si>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</si>
  <si>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</si>
  <si>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</si>
  <si>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</si>
  <si>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</si>
  <si>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</si>
  <si>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</si>
  <si>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</si>
  <si>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</si>
  <si>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</si>
  <si>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</si>
  <si>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</si>
  <si>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</si>
  <si>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</si>
  <si>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</si>
  <si>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</si>
  <si>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</si>
  <si>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</si>
  <si>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</si>
  <si>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</si>
  <si>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</si>
  <si>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</si>
  <si>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</si>
  <si>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</si>
  <si>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</si>
  <si>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</si>
  <si>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</si>
  <si>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</si>
  <si>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</si>
  <si>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</si>
  <si>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</si>
  <si>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</si>
  <si>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</si>
  <si>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</si>
  <si>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</si>
  <si>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</si>
  <si>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</si>
  <si>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</si>
  <si>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</si>
  <si>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</si>
  <si>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</si>
  <si>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</si>
  <si>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</si>
  <si>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</si>
  <si>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</si>
  <si>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</si>
  <si>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</si>
  <si>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</si>
  <si>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</si>
  <si>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</si>
  <si>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</si>
  <si>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</si>
  <si>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</si>
  <si>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</si>
  <si>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</si>
  <si>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</si>
  <si>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</si>
  <si>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</si>
  <si>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</si>
  <si>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</si>
  <si>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</si>
  <si>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</si>
  <si>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</si>
  <si>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</si>
  <si>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</si>
  <si>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</si>
  <si>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</si>
  <si>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</si>
  <si>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</si>
  <si>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</si>
  <si>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</si>
  <si>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</si>
  <si>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</si>
  <si>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</si>
  <si>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</si>
  <si>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</si>
  <si>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</si>
  <si>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</si>
  <si>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</si>
  <si>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</si>
  <si>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</si>
  <si>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</si>
  <si>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</si>
  <si>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</si>
  <si>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</si>
  <si>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</si>
  <si>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</si>
  <si>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</si>
  <si>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</si>
  <si>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</si>
  <si>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</si>
  <si>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</si>
  <si>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</si>
  <si>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</si>
  <si>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</si>
  <si>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</si>
  <si>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</si>
  <si>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</si>
  <si>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</si>
  <si>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</si>
  <si>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</si>
  <si>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</si>
  <si>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</si>
  <si>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</si>
  <si>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</si>
  <si>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</si>
  <si>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</si>
  <si>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</si>
  <si>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</si>
  <si>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</si>
  <si>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</si>
  <si>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</si>
  <si>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</si>
  <si>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</si>
  <si>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</si>
  <si>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</si>
  <si>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</si>
  <si>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</si>
  <si>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</si>
  <si>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</si>
  <si>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</si>
  <si>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</si>
  <si>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</si>
  <si>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</si>
  <si>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</si>
  <si>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</si>
  <si>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</si>
  <si>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</si>
  <si>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</si>
  <si>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</si>
  <si>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</si>
  <si>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</si>
  <si>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</si>
  <si>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</si>
  <si>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</si>
  <si>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</si>
  <si>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</si>
  <si>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</si>
  <si>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</si>
  <si>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</si>
  <si>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</si>
  <si>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</si>
  <si>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</si>
  <si>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</si>
  <si>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</si>
  <si>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</si>
  <si>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</si>
  <si>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</si>
  <si>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</si>
  <si>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</si>
  <si>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</si>
  <si>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</si>
  <si>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</si>
  <si>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</si>
  <si>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</si>
  <si>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</si>
  <si>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</si>
  <si>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</si>
  <si>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</si>
  <si>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</si>
  <si>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</si>
  <si>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</si>
  <si>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</si>
  <si>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</si>
  <si>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</si>
  <si>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</si>
  <si>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</si>
  <si>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</si>
  <si>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</si>
  <si>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</si>
  <si>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</si>
  <si>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</si>
  <si>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</si>
  <si>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</si>
  <si>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</si>
  <si>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</si>
  <si>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</si>
  <si>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</si>
  <si>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</si>
  <si>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</si>
  <si>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</si>
  <si>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</si>
  <si>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</si>
  <si>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</si>
  <si>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</si>
  <si>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</si>
  <si>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</si>
  <si>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</si>
  <si>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</si>
  <si>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</si>
  <si>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</si>
  <si>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</si>
  <si>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</si>
  <si>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</si>
  <si>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</si>
  <si>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</si>
  <si>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</si>
  <si>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</si>
  <si>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</si>
  <si>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</si>
  <si>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</si>
  <si>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</si>
  <si>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</si>
  <si>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</si>
  <si>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</si>
  <si>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</si>
  <si>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</si>
  <si>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</si>
  <si>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</si>
  <si>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</si>
  <si>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</si>
  <si>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</si>
  <si>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</si>
  <si>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</si>
  <si>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</si>
  <si>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</si>
  <si>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</si>
  <si>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</si>
  <si>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</si>
  <si>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</si>
  <si>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</si>
  <si>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</si>
  <si>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</si>
  <si>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</si>
  <si>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</si>
  <si>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</si>
  <si>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</si>
  <si>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</si>
  <si>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</si>
  <si>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</si>
  <si>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</si>
  <si>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</si>
  <si>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</si>
  <si>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</si>
  <si>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</si>
  <si>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</si>
  <si>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</si>
  <si>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</si>
  <si>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</si>
  <si>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</si>
  <si>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</si>
  <si>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</si>
  <si>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</si>
  <si>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</si>
  <si>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</si>
  <si>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</si>
  <si>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</si>
  <si>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</si>
  <si>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</si>
  <si>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</si>
  <si>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</si>
  <si>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</si>
  <si>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</si>
  <si>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</si>
  <si>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</si>
  <si>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</si>
  <si>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</si>
  <si>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</si>
  <si>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</si>
  <si>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</si>
  <si>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</si>
  <si>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</si>
  <si>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</si>
  <si>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</si>
  <si>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</si>
  <si>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</si>
  <si>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</si>
  <si>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</si>
  <si>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</si>
  <si>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</si>
  <si>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</si>
  <si>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</si>
  <si>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</si>
  <si>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</si>
  <si>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</si>
  <si>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</si>
  <si>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</si>
  <si>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</si>
  <si>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</si>
  <si>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</si>
  <si>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</si>
  <si>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</si>
  <si>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</si>
  <si>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</si>
  <si>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</si>
  <si>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</si>
  <si>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</si>
  <si>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</si>
  <si>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</si>
  <si>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</si>
  <si>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</si>
  <si>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</si>
  <si>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</si>
  <si>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</si>
  <si>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</si>
  <si>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</si>
  <si>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</si>
  <si>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</si>
  <si>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</si>
  <si>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</si>
  <si>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</si>
  <si>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</si>
  <si>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</si>
  <si>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</si>
  <si>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</si>
  <si>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</si>
  <si>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</si>
  <si>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</si>
  <si>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</si>
  <si>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</si>
  <si>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</si>
  <si>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</si>
  <si>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</si>
  <si>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</si>
  <si>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</si>
  <si>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</si>
  <si>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</si>
  <si>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</si>
  <si>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</si>
  <si>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</si>
  <si>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</si>
  <si>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</si>
  <si>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</si>
  <si>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</si>
  <si>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</si>
  <si>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</si>
  <si>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</si>
  <si>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</si>
  <si>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</si>
  <si>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</si>
  <si>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</si>
  <si>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</si>
  <si>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</si>
  <si>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</si>
  <si>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</si>
  <si>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</si>
  <si>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</si>
  <si>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</si>
  <si>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</si>
  <si>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</si>
  <si>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</si>
  <si>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</si>
  <si>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</si>
  <si>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</si>
  <si>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</si>
  <si>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</si>
  <si>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</si>
  <si>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</si>
  <si>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</si>
  <si>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</si>
  <si>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</si>
  <si>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</si>
  <si>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</si>
  <si>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</si>
  <si>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</si>
  <si>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</si>
  <si>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</si>
  <si>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</si>
  <si>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</si>
  <si>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</si>
  <si>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</si>
  <si>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</si>
  <si>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</si>
  <si>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</si>
  <si>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</si>
  <si>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</si>
  <si>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</si>
  <si>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</si>
  <si>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</si>
  <si>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</si>
  <si>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</si>
  <si>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</si>
  <si>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</si>
  <si>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</si>
  <si>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</si>
  <si>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</si>
  <si>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</si>
  <si>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</si>
  <si>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</si>
  <si>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</si>
  <si>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</si>
  <si>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</si>
  <si>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</si>
  <si>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</si>
  <si>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</si>
  <si>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</si>
  <si>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</si>
  <si>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</si>
  <si>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</si>
  <si>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</si>
  <si>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</si>
  <si>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</si>
  <si>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</si>
  <si>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</si>
  <si>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</si>
  <si>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</si>
  <si>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</si>
  <si>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</si>
  <si>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</si>
  <si>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</si>
  <si>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</si>
  <si>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</si>
  <si>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</si>
  <si>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</si>
  <si>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</si>
  <si>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</si>
  <si>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</si>
  <si>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</si>
  <si>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</si>
  <si>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</si>
  <si>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</si>
  <si>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</si>
  <si>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</si>
  <si>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</si>
  <si>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</si>
  <si>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</si>
  <si>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</si>
  <si>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</si>
  <si>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</si>
  <si>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</si>
  <si>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</si>
  <si>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</si>
  <si>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</si>
  <si>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</si>
  <si>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</si>
  <si>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</si>
  <si>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</si>
  <si>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</si>
  <si>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</si>
  <si>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</si>
  <si>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</si>
  <si>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</si>
  <si>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</si>
  <si>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</si>
  <si>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</si>
  <si>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</si>
  <si>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</si>
  <si>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</si>
  <si>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</si>
  <si>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</si>
  <si>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</si>
  <si>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</si>
  <si>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</si>
  <si>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</si>
  <si>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</si>
  <si>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</si>
  <si>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</si>
  <si>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</si>
  <si>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</si>
  <si>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</si>
  <si>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</si>
  <si>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</si>
  <si>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</si>
  <si>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</si>
  <si>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</si>
  <si>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</si>
  <si>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</si>
  <si>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</si>
  <si>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</si>
  <si>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</si>
  <si>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</si>
  <si>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</si>
  <si>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</si>
  <si>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</si>
  <si>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</si>
  <si>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</si>
  <si>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</si>
  <si>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</si>
  <si>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</si>
  <si>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</si>
  <si>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</si>
  <si>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</si>
  <si>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</si>
  <si>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</si>
  <si>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</si>
  <si>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</si>
  <si>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</si>
  <si>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</si>
  <si>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</si>
  <si>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</si>
  <si>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</si>
  <si>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</si>
  <si>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</si>
  <si>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</si>
  <si>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</si>
  <si>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</si>
  <si>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</si>
  <si>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</si>
  <si>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</si>
  <si>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</si>
  <si>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</si>
  <si>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</si>
  <si>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</si>
  <si>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</si>
  <si>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</si>
  <si>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</si>
  <si>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</si>
  <si>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</si>
  <si>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</si>
  <si>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</si>
  <si>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</si>
  <si>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</si>
  <si>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</si>
  <si>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</si>
  <si>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</si>
  <si>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</si>
  <si>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</si>
  <si>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</si>
  <si>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</si>
  <si>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</si>
  <si>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</si>
  <si>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</si>
  <si>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</si>
  <si>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</si>
  <si>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</si>
  <si>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</si>
  <si>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</si>
  <si>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</si>
  <si>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</si>
  <si>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</si>
  <si>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</si>
  <si>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</si>
  <si>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</si>
  <si>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</si>
  <si>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</si>
  <si>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</si>
  <si>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</si>
  <si>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</si>
  <si>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</si>
  <si>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</si>
  <si>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</si>
  <si>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</si>
  <si>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</si>
  <si>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</si>
  <si>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</si>
  <si>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</si>
  <si>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</si>
  <si>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</si>
  <si>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</si>
  <si>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</si>
  <si>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</si>
  <si>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</si>
  <si>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</si>
  <si>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</si>
  <si>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</si>
  <si>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</si>
  <si>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</si>
  <si>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</si>
  <si>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</si>
  <si>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</si>
  <si>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</si>
  <si>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</si>
  <si>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</si>
  <si>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</si>
  <si>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</si>
  <si>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</si>
  <si>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</si>
  <si>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</si>
  <si>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</si>
  <si>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</si>
  <si>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</si>
  <si>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</si>
  <si>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</si>
  <si>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</si>
  <si>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</si>
  <si>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</si>
  <si>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</si>
  <si>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</si>
  <si>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</si>
  <si>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</si>
  <si>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</si>
  <si>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</si>
  <si>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</si>
  <si>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</si>
  <si>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</si>
  <si>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</si>
  <si>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</si>
  <si>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</si>
  <si>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</si>
  <si>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</si>
  <si>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</si>
  <si>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</si>
  <si>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</si>
  <si>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</si>
  <si>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</si>
  <si>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</si>
  <si>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</si>
  <si>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</si>
  <si>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</si>
  <si>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</si>
  <si>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</si>
  <si>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</si>
  <si>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</si>
  <si>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</si>
  <si>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</si>
  <si>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</si>
  <si>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</si>
  <si>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</si>
  <si>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</si>
  <si>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</si>
  <si>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</si>
  <si>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</si>
  <si>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</si>
  <si>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</si>
  <si>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</si>
  <si>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</si>
  <si>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</si>
  <si>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</si>
  <si>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</si>
  <si>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</si>
  <si>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</si>
  <si>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</si>
  <si>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</si>
  <si>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</si>
  <si>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</si>
  <si>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</si>
  <si>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</si>
  <si>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</si>
  <si>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</si>
  <si>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</si>
  <si>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</si>
  <si>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</si>
  <si>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</si>
  <si>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</si>
  <si>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</si>
  <si>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</si>
  <si>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</si>
  <si>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</si>
  <si>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</si>
  <si>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</si>
  <si>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</si>
  <si>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</si>
  <si>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</si>
  <si>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</si>
  <si>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</si>
  <si>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</si>
  <si>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</si>
  <si>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</si>
  <si>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</si>
  <si>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</si>
  <si>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</si>
  <si>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</si>
  <si>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</si>
  <si>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</si>
  <si>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</si>
  <si>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</si>
  <si>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</si>
  <si>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</si>
  <si>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</si>
  <si>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</si>
  <si>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</si>
  <si>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</si>
  <si>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</si>
  <si>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</si>
  <si>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</si>
  <si>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</si>
  <si>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</si>
  <si>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</si>
  <si>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</si>
  <si>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</si>
  <si>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</si>
  <si>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</si>
  <si>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</si>
  <si>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</si>
  <si>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</si>
  <si>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</si>
  <si>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</si>
  <si>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</si>
  <si>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</si>
  <si>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</si>
  <si>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</si>
  <si>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</si>
  <si>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</si>
  <si>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</si>
  <si>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</si>
  <si>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</si>
  <si>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</si>
  <si>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</si>
  <si>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</si>
  <si>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</si>
  <si>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</si>
  <si>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</si>
  <si>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</si>
  <si>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</si>
  <si>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</si>
  <si>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</si>
  <si>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</si>
  <si>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</si>
  <si>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</si>
  <si>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</si>
  <si>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</si>
  <si>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</si>
  <si>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</si>
  <si>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</si>
  <si>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</si>
  <si>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</si>
  <si>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</si>
  <si>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</si>
  <si>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</si>
  <si>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</si>
  <si>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</si>
  <si>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</si>
  <si>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</si>
  <si>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</si>
  <si>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</si>
  <si>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</si>
  <si>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</si>
  <si>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</si>
  <si>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</si>
  <si>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</si>
  <si>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</si>
  <si>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</si>
  <si>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</si>
  <si>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</si>
  <si>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</si>
  <si>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</si>
  <si>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</si>
  <si>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</si>
  <si>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</si>
  <si>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</si>
  <si>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</si>
  <si>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</si>
  <si>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</si>
  <si>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</si>
  <si>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</si>
  <si>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</si>
  <si>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</si>
  <si>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</si>
  <si>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</si>
  <si>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</si>
  <si>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</si>
  <si>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</si>
  <si>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</si>
  <si>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</si>
  <si>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</si>
  <si>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</si>
  <si>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</si>
  <si>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</si>
  <si>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</si>
  <si>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</si>
  <si>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</si>
  <si>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</si>
  <si>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</si>
  <si>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</si>
  <si>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</si>
  <si>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</si>
  <si>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</si>
  <si>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</si>
  <si>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</si>
  <si>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</si>
  <si>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</si>
  <si>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</si>
  <si>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</si>
  <si>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</si>
  <si>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</si>
  <si>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</si>
  <si>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</si>
  <si>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</si>
  <si>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</si>
  <si>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</si>
  <si>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</si>
  <si>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</si>
  <si>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</si>
  <si>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</si>
  <si>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</si>
  <si>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</si>
  <si>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</si>
  <si>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</si>
  <si>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</si>
  <si>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</si>
  <si>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</si>
  <si>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</si>
  <si>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</si>
  <si>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</si>
  <si>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</si>
  <si>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</si>
  <si>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</si>
  <si>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</si>
  <si>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</si>
  <si>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</si>
  <si>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</si>
  <si>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</si>
  <si>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</si>
  <si>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</si>
  <si>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</si>
  <si>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</si>
  <si>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</si>
  <si>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</si>
  <si>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</si>
  <si>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</si>
  <si>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</si>
  <si>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</si>
  <si>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</si>
  <si>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</si>
  <si>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</si>
  <si>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</si>
  <si>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</si>
  <si>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</si>
  <si>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</si>
  <si>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</si>
  <si>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</si>
  <si>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</si>
  <si>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</si>
  <si>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</si>
  <si>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</si>
  <si>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</si>
  <si>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</si>
  <si>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</si>
  <si>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</si>
  <si>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</si>
  <si>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</si>
  <si>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</si>
  <si>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</si>
  <si>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</si>
  <si>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</si>
  <si>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</si>
  <si>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</si>
  <si>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</si>
  <si>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</si>
  <si>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</si>
  <si>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</si>
  <si>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</si>
  <si>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</si>
  <si>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</si>
  <si>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</si>
  <si>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</si>
  <si>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</si>
  <si>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</si>
  <si>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</si>
  <si>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</si>
  <si>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</si>
  <si>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</si>
  <si>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</si>
  <si>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</si>
  <si>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</si>
  <si>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</si>
  <si>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</si>
  <si>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</si>
  <si>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</si>
  <si>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</si>
  <si>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</si>
  <si>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</si>
  <si>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</si>
  <si>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</si>
  <si>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</si>
  <si>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</si>
  <si>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</si>
  <si>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</si>
  <si>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</si>
  <si>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</si>
  <si>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</si>
  <si>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</si>
  <si>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</si>
  <si>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</si>
  <si>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</si>
  <si>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</si>
  <si>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</si>
  <si>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</si>
  <si>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</si>
  <si>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</si>
  <si>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</si>
  <si>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</si>
  <si>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</si>
  <si>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</si>
  <si>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</si>
  <si>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</si>
  <si>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</si>
  <si>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</si>
  <si>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</si>
  <si>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</si>
  <si>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</si>
  <si>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</si>
  <si>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</si>
  <si>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</si>
  <si>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</si>
  <si>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</si>
  <si>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</si>
  <si>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</si>
  <si>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</si>
  <si>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</si>
  <si>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</si>
  <si>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</si>
  <si>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</si>
  <si>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</si>
  <si>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</si>
  <si>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</si>
  <si>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</si>
  <si>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</si>
  <si>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</si>
  <si>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</si>
  <si>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</si>
  <si>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</si>
  <si>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</si>
  <si>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</si>
  <si>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</si>
  <si>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</si>
  <si>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</si>
  <si>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</si>
  <si>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</si>
  <si>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</si>
  <si>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</si>
  <si>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</si>
  <si>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</si>
  <si>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</si>
  <si>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</si>
  <si>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</si>
  <si>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</si>
  <si>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</si>
  <si>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</si>
  <si>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</si>
  <si>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</si>
  <si>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</si>
  <si>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</si>
  <si>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</si>
  <si>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</si>
  <si>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</si>
  <si>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</si>
  <si>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</si>
  <si>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</si>
  <si>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</si>
  <si>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</si>
  <si>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</si>
  <si>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</si>
  <si>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</si>
  <si>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</si>
  <si>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</si>
  <si>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</si>
  <si>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</si>
  <si>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</si>
  <si>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</si>
  <si>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</si>
  <si>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</si>
  <si>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</si>
  <si>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</si>
  <si>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</si>
  <si>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</si>
  <si>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</si>
  <si>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</si>
  <si>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</si>
  <si>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</si>
  <si>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</si>
  <si>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</si>
  <si>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</si>
  <si>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</si>
  <si>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</si>
  <si>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</si>
  <si>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</si>
  <si>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</si>
  <si>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</si>
  <si>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</si>
  <si>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</si>
  <si>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</si>
  <si>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</si>
  <si>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</si>
  <si>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</si>
  <si>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</si>
  <si>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</si>
  <si>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</si>
  <si>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</si>
  <si>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</si>
  <si>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</si>
  <si>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</si>
  <si>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</si>
  <si>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</si>
  <si>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</si>
  <si>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</si>
  <si>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</si>
  <si>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</si>
  <si>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</si>
  <si>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</si>
  <si>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</si>
  <si>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</si>
  <si>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</si>
  <si>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</si>
  <si>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</si>
  <si>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</si>
  <si>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</si>
  <si>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</si>
  <si>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</si>
  <si>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</si>
  <si>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</si>
  <si>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</si>
  <si>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</si>
  <si>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</si>
  <si>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</si>
  <si>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</si>
  <si>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</si>
  <si>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</si>
  <si>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</si>
  <si>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</si>
  <si>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</si>
  <si>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</si>
  <si>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</si>
  <si>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</si>
  <si>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</si>
  <si>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</si>
  <si>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</si>
  <si>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</si>
  <si>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</si>
  <si>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</si>
  <si>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</si>
  <si>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</si>
  <si>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</si>
  <si>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</si>
  <si>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</si>
  <si>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</si>
  <si>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</si>
  <si>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</si>
  <si>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</si>
  <si>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</si>
  <si>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</si>
  <si>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</si>
  <si>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</si>
  <si>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</si>
  <si>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</si>
  <si>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</si>
  <si>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</si>
  <si>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</si>
  <si>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</si>
  <si>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</si>
  <si>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</si>
  <si>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</si>
  <si>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</si>
  <si>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</si>
  <si>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</si>
  <si>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</si>
  <si>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</si>
  <si>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</si>
  <si>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</si>
  <si>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</si>
  <si>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</si>
  <si>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</si>
  <si>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</si>
  <si>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</si>
  <si>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</si>
  <si>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</si>
  <si>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</si>
  <si>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</si>
  <si>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</si>
  <si>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</si>
  <si>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</si>
  <si>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</si>
  <si>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</si>
  <si>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</si>
  <si>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</si>
  <si>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</si>
  <si>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</si>
  <si>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</si>
  <si>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</si>
  <si>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</si>
  <si>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</si>
  <si>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</si>
  <si>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</si>
  <si>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</si>
  <si>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</si>
  <si>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</si>
  <si>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</si>
  <si>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</si>
  <si>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</si>
  <si>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</si>
  <si>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</si>
  <si>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</si>
  <si>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</si>
  <si>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</si>
  <si>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</si>
  <si>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</si>
  <si>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</si>
  <si>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</si>
  <si>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</si>
  <si>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</si>
  <si>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</si>
  <si>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</si>
  <si>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</si>
  <si>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</si>
  <si>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</si>
  <si>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</si>
  <si>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</si>
  <si>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</si>
  <si>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</si>
  <si>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</si>
  <si>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</si>
  <si>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</si>
  <si>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</si>
  <si>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</si>
  <si>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</si>
  <si>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</si>
  <si>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</si>
  <si>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</si>
  <si>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</si>
  <si>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</si>
  <si>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</si>
  <si>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</si>
  <si>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</si>
  <si>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</si>
  <si>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</si>
  <si>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</si>
  <si>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</si>
  <si>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</si>
  <si>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</si>
  <si>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</si>
  <si>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</si>
  <si>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</si>
  <si>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</si>
  <si>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</si>
  <si>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</si>
  <si>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</si>
  <si>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</si>
  <si>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</si>
  <si>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</si>
  <si>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</si>
  <si>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</si>
  <si>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</si>
  <si>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</si>
  <si>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</si>
  <si>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</si>
  <si>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</si>
  <si>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</si>
  <si>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</si>
  <si>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</si>
  <si>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</si>
  <si>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</si>
  <si>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</si>
  <si>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</si>
  <si>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</si>
  <si>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</si>
  <si>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</si>
  <si>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</si>
  <si>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</si>
  <si>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</si>
  <si>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</si>
  <si>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</si>
  <si>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</si>
  <si>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</si>
  <si>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</si>
  <si>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</si>
  <si>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</si>
  <si>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</si>
  <si>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</si>
  <si>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</si>
  <si>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</si>
  <si>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</si>
  <si>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</si>
  <si>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</si>
  <si>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</si>
  <si>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</si>
  <si>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</si>
  <si>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</si>
  <si>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</si>
  <si>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</si>
  <si>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</si>
  <si>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</si>
  <si>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</si>
  <si>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</si>
  <si>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</si>
  <si>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</si>
  <si>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</si>
  <si>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</si>
  <si>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</si>
  <si>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</si>
  <si>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</si>
  <si>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</si>
  <si>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</si>
  <si>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</si>
  <si>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</si>
  <si>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</si>
  <si>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</si>
  <si>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</si>
  <si>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</si>
  <si>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</si>
  <si>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</si>
  <si>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</si>
  <si>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</si>
  <si>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</si>
  <si>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</si>
  <si>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</si>
  <si>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</si>
  <si>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</si>
  <si>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</si>
  <si>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</si>
  <si>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</si>
  <si>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</si>
  <si>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</si>
  <si>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</si>
  <si>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</si>
  <si>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</si>
  <si>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</si>
  <si>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</si>
  <si>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</si>
  <si>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</si>
  <si>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</si>
  <si>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</si>
  <si>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</si>
  <si>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</si>
  <si>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</si>
  <si>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</si>
  <si>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</si>
  <si>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</si>
  <si>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</si>
  <si>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</si>
  <si>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</si>
  <si>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</si>
  <si>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</si>
  <si>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</si>
  <si>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</si>
  <si>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</si>
  <si>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</si>
  <si>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</si>
  <si>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</si>
  <si>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</si>
  <si>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</si>
  <si>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</si>
  <si>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</si>
  <si>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</si>
  <si>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</si>
  <si>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</si>
  <si>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</si>
  <si>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</si>
  <si>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</si>
  <si>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</si>
  <si>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</si>
  <si>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</si>
  <si>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</si>
  <si>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</si>
  <si>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</si>
  <si>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</si>
  <si>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</si>
  <si>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</si>
  <si>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</si>
  <si>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</si>
  <si>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</si>
  <si>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</si>
  <si>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</si>
  <si>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</si>
  <si>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</si>
  <si>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</si>
  <si>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</si>
  <si>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</si>
  <si>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</si>
  <si>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</si>
  <si>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</si>
  <si>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</si>
  <si>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</si>
  <si>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</si>
  <si>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</si>
  <si>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</si>
  <si>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</si>
  <si>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</si>
  <si>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</si>
  <si>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</si>
  <si>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</si>
  <si>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</si>
  <si>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</si>
  <si>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</si>
  <si>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</si>
  <si>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</si>
  <si>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</si>
  <si>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</si>
  <si>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</si>
  <si>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</si>
  <si>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</si>
  <si>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</si>
  <si>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</si>
  <si>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</si>
  <si>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</si>
  <si>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</si>
  <si>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</si>
  <si>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</si>
  <si>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</si>
  <si>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</si>
  <si>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</si>
  <si>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</si>
  <si>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</si>
  <si>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</si>
  <si>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</si>
  <si>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</si>
  <si>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</si>
  <si>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</si>
  <si>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</si>
  <si>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</si>
  <si>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</si>
  <si>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</si>
  <si>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</si>
  <si>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</si>
  <si>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</si>
  <si>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</si>
  <si>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</si>
  <si>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</si>
  <si>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</si>
  <si>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</si>
  <si>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</si>
  <si>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</si>
  <si>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</si>
  <si>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</si>
  <si>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</si>
  <si>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</si>
  <si>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</si>
  <si>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</si>
  <si>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</si>
  <si>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</si>
  <si>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</si>
  <si>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</si>
  <si>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</si>
  <si>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</si>
  <si>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</si>
  <si>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</si>
  <si>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</si>
  <si>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</si>
  <si>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</si>
  <si>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</si>
  <si>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</si>
  <si>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</si>
  <si>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</si>
  <si>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</si>
  <si>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</si>
  <si>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</si>
  <si>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</si>
  <si>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</si>
  <si>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</si>
  <si>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</si>
  <si>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</si>
  <si>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</si>
  <si>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</si>
  <si>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</si>
  <si>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</si>
  <si>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</si>
  <si>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</si>
  <si>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</si>
  <si>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</si>
  <si>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</si>
  <si>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</si>
  <si>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</si>
  <si>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</si>
  <si>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</si>
  <si>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</si>
  <si>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</si>
  <si>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</si>
  <si>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</si>
  <si>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</si>
  <si>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</si>
  <si>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</si>
  <si>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</si>
  <si>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</si>
  <si>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</si>
  <si>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</si>
  <si>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</si>
  <si>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</si>
  <si>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</si>
  <si>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</si>
  <si>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</si>
  <si>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</si>
  <si>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</si>
  <si>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</si>
  <si>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</si>
  <si>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</si>
  <si>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</si>
  <si>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</si>
  <si>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</si>
  <si>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</si>
  <si>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</si>
  <si>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</si>
  <si>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</si>
  <si>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</si>
  <si>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</si>
  <si>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</si>
  <si>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</si>
  <si>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</si>
  <si>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</si>
  <si>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</si>
  <si>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</si>
  <si>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</si>
  <si>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</si>
  <si>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</si>
  <si>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</si>
  <si>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</si>
  <si>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</si>
  <si>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</si>
  <si>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</si>
  <si>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</si>
  <si>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</si>
  <si>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</si>
  <si>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</si>
  <si>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</si>
  <si>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</si>
  <si>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</si>
  <si>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</si>
  <si>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</si>
  <si>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</si>
  <si>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</si>
  <si>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</si>
  <si>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</si>
  <si>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</si>
  <si>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</si>
  <si>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</si>
  <si>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</si>
  <si>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</si>
  <si>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</si>
  <si>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</si>
  <si>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</si>
  <si>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</si>
  <si>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</si>
  <si>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</si>
  <si>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</si>
  <si>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</si>
  <si>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</si>
  <si>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</si>
  <si>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</si>
  <si>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</si>
  <si>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</si>
  <si>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</si>
  <si>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</si>
  <si>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</si>
  <si>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</si>
  <si>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</si>
  <si>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</si>
  <si>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</si>
  <si>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</si>
  <si>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</si>
  <si>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</si>
  <si>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</si>
  <si>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</si>
  <si>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</si>
  <si>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</si>
  <si>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</si>
  <si>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</si>
  <si>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</si>
  <si>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</si>
  <si>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</si>
  <si>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</si>
  <si>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</si>
  <si>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</si>
  <si>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</si>
  <si>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</si>
  <si>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</si>
  <si>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</si>
  <si>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</si>
  <si>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</si>
  <si>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</si>
  <si>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</si>
  <si>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</si>
  <si>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</si>
  <si>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</si>
  <si>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</si>
  <si>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</si>
  <si>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</si>
  <si>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</si>
  <si>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</si>
  <si>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</si>
  <si>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</si>
  <si>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</si>
  <si>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</si>
  <si>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</si>
  <si>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</si>
  <si>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</si>
  <si>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</si>
  <si>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</si>
  <si>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</si>
  <si>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</si>
  <si>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</si>
  <si>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</si>
  <si>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</si>
  <si>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</si>
  <si>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</si>
  <si>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</si>
  <si>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</si>
  <si>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</si>
  <si>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</si>
  <si>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</si>
  <si>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</si>
  <si>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</si>
  <si>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</si>
  <si>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</si>
  <si>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</si>
  <si>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</si>
  <si>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</si>
  <si>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</si>
  <si>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</si>
  <si>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</si>
  <si>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</si>
  <si>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</si>
  <si>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</si>
  <si>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</si>
  <si>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</si>
  <si>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</si>
  <si>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</si>
  <si>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</si>
  <si>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</si>
  <si>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</si>
  <si>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</si>
  <si>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</si>
  <si>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</si>
  <si>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</si>
  <si>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</si>
  <si>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</si>
  <si>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</si>
  <si>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</si>
  <si>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</si>
  <si>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</si>
  <si>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</si>
  <si>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</si>
  <si>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</si>
  <si>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</si>
  <si>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</si>
  <si>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</si>
  <si>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</si>
  <si>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</si>
  <si>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</si>
  <si>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</si>
  <si>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</si>
  <si>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</si>
  <si>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</si>
  <si>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</si>
  <si>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</si>
  <si>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</si>
  <si>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</si>
  <si>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</si>
  <si>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</si>
  <si>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</si>
  <si>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</si>
  <si>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</si>
  <si>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</si>
  <si>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</si>
  <si>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</si>
  <si>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</si>
  <si>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</si>
  <si>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</si>
  <si>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</si>
  <si>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</si>
  <si>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</si>
  <si>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</si>
  <si>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</si>
  <si>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</si>
  <si>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</si>
  <si>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</si>
  <si>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</si>
  <si>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</si>
  <si>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</si>
  <si>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</si>
  <si>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</si>
  <si>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</si>
  <si>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</si>
  <si>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</si>
  <si>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</si>
  <si>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</si>
  <si>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</si>
  <si>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</si>
  <si>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</si>
  <si>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</si>
  <si>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</si>
  <si>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</si>
  <si>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</si>
  <si>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</si>
  <si>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</si>
  <si>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</si>
  <si>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</si>
  <si>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</si>
  <si>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</si>
  <si>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</si>
  <si>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</si>
  <si>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</si>
  <si>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</si>
  <si>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</si>
  <si>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</si>
  <si>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</si>
  <si>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</si>
  <si>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</si>
  <si>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</si>
  <si>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</si>
  <si>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</si>
  <si>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</si>
  <si>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</si>
  <si>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</si>
  <si>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</si>
  <si>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</si>
  <si>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</si>
  <si>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</si>
  <si>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</si>
  <si>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</si>
  <si>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</si>
  <si>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</si>
  <si>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</si>
  <si>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</si>
  <si>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</si>
  <si>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</si>
  <si>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</si>
  <si>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</si>
  <si>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</si>
  <si>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</si>
  <si>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</si>
  <si>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</si>
  <si>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</si>
  <si>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</si>
  <si>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</si>
  <si>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</si>
  <si>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</si>
  <si>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</si>
  <si>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</si>
  <si>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</si>
  <si>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</si>
  <si>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</si>
  <si>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</si>
  <si>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</si>
  <si>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</si>
  <si>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</si>
  <si>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</si>
  <si>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</si>
  <si>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</si>
  <si>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</si>
  <si>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</si>
  <si>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</si>
  <si>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</si>
  <si>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</si>
  <si>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</si>
  <si>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</si>
  <si>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</si>
  <si>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</si>
  <si>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</si>
  <si>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</si>
  <si>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</si>
  <si>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</si>
  <si>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</si>
  <si>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</si>
  <si>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</si>
  <si>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</si>
  <si>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</si>
  <si>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</si>
  <si>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</si>
  <si>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</si>
  <si>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</si>
  <si>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</si>
  <si>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</si>
  <si>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</si>
  <si>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</si>
  <si>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</si>
  <si>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</si>
  <si>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</si>
  <si>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</si>
  <si>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</si>
  <si>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</si>
  <si>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</si>
  <si>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</si>
  <si>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</si>
  <si>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</si>
  <si>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</si>
  <si>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</si>
  <si>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</si>
  <si>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</si>
  <si>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</si>
  <si>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</si>
  <si>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</si>
  <si>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</si>
  <si>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</si>
  <si>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</si>
  <si>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</si>
  <si>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</si>
  <si>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</si>
  <si>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</si>
  <si>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</si>
  <si>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</si>
  <si>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</si>
  <si>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</si>
  <si>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</si>
  <si>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</si>
  <si>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</si>
  <si>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</si>
  <si>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</si>
  <si>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</si>
  <si>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</si>
  <si>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</si>
  <si>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</si>
  <si>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</si>
  <si>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</si>
  <si>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</si>
  <si>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</si>
  <si>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</si>
  <si>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</si>
  <si>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</si>
  <si>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</si>
  <si>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</si>
  <si>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</si>
  <si>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</si>
  <si>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</si>
  <si>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</si>
  <si>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</si>
  <si>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</si>
  <si>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</si>
  <si>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</si>
  <si>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</si>
  <si>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</si>
  <si>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</si>
  <si>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</si>
  <si>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</si>
  <si>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</si>
  <si>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</si>
  <si>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</si>
  <si>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</si>
  <si>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</si>
  <si>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</si>
  <si>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</si>
  <si>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</si>
  <si>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</si>
  <si>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</si>
  <si>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</si>
  <si>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</si>
  <si>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</si>
  <si>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</si>
  <si>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</si>
  <si>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</si>
  <si>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</si>
  <si>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</si>
  <si>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</si>
  <si>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</si>
  <si>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</si>
  <si>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</si>
  <si>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</si>
  <si>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</si>
  <si>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</si>
  <si>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</si>
  <si>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</si>
  <si>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</si>
  <si>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</si>
  <si>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</si>
  <si>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</si>
  <si>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</si>
  <si>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</si>
  <si>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</si>
  <si>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</si>
  <si>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</si>
  <si>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</si>
  <si>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</si>
  <si>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</si>
  <si>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</si>
  <si>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</si>
  <si>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</si>
  <si>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</si>
  <si>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</si>
  <si>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</si>
  <si>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</si>
  <si>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</si>
  <si>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</si>
  <si>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</si>
  <si>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</si>
  <si>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</si>
  <si>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</si>
  <si>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</si>
  <si>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</si>
  <si>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</si>
  <si>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</si>
  <si>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</si>
  <si>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</si>
  <si>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</si>
  <si>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</si>
  <si>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</si>
  <si>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</si>
  <si>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</si>
  <si>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</si>
  <si>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</si>
  <si>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</si>
  <si>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</si>
  <si>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</si>
  <si>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</si>
  <si>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</si>
  <si>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</si>
  <si>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</si>
  <si>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</si>
  <si>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</si>
  <si>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</si>
  <si>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</si>
  <si>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</si>
  <si>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</si>
  <si>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</si>
  <si>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</si>
  <si>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</si>
  <si>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</si>
  <si>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</si>
  <si>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</si>
  <si>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</si>
  <si>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</si>
  <si>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</si>
  <si>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</si>
  <si>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</si>
  <si>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</si>
  <si>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</si>
  <si>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</si>
  <si>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</si>
  <si>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</si>
  <si>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</si>
  <si>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</si>
  <si>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</si>
  <si>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</si>
  <si>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</si>
  <si>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</si>
  <si>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</si>
  <si>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</si>
  <si>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</si>
  <si>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</si>
  <si>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</si>
  <si>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</si>
  <si>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</si>
  <si>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</si>
  <si>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</si>
  <si>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</si>
  <si>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</si>
  <si>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</si>
  <si>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</si>
  <si>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</si>
  <si>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</si>
  <si>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</si>
  <si>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</si>
  <si>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</si>
  <si>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</si>
  <si>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</si>
  <si>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</si>
  <si>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</si>
  <si>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</si>
  <si>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</si>
  <si>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</si>
  <si>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</si>
  <si>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</si>
  <si>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</si>
  <si>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</si>
  <si>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</si>
  <si>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</si>
  <si>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</si>
  <si>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</si>
  <si>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</si>
  <si>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</si>
  <si>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</si>
  <si>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</si>
  <si>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</si>
  <si>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</si>
  <si>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</si>
  <si>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</si>
  <si>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</si>
  <si>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</si>
  <si>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</si>
  <si>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</si>
  <si>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</si>
  <si>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</si>
  <si>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</si>
  <si>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</si>
  <si>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</si>
  <si>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</si>
  <si>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</si>
  <si>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</si>
  <si>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</si>
  <si>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</si>
  <si>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</si>
  <si>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</si>
  <si>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</si>
  <si>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</si>
  <si>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</si>
  <si>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</si>
  <si>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</si>
  <si>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</si>
  <si>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</si>
  <si>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</si>
  <si>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</si>
  <si>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</si>
  <si>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</si>
  <si>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</si>
  <si>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</si>
  <si>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</si>
  <si>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</si>
  <si>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</si>
  <si>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</si>
  <si>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</si>
  <si>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</si>
  <si>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</si>
  <si>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</si>
  <si>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</si>
  <si>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</si>
  <si>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</si>
  <si>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</si>
  <si>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</si>
  <si>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</si>
  <si>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</si>
  <si>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</si>
  <si>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</si>
  <si>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</si>
  <si>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</si>
  <si>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</si>
  <si>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</si>
  <si>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</si>
  <si>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</si>
  <si>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</si>
  <si>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</si>
  <si>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</si>
  <si>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</si>
  <si>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</si>
  <si>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</si>
  <si>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</si>
  <si>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</si>
  <si>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</si>
  <si>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</si>
  <si>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</si>
  <si>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</si>
  <si>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</si>
  <si>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</si>
  <si>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</si>
  <si>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</si>
  <si>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</si>
  <si>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</si>
  <si>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</si>
  <si>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</si>
  <si>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</si>
  <si>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</si>
  <si>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</si>
  <si>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</si>
  <si>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</si>
  <si>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</si>
  <si>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</si>
  <si>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</si>
  <si>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</si>
  <si>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</si>
  <si>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</si>
  <si>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</si>
  <si>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</si>
  <si>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</si>
  <si>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</si>
  <si>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</si>
  <si>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</si>
  <si>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</si>
  <si>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</si>
  <si>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</si>
  <si>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</si>
  <si>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</si>
  <si>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</si>
  <si>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</si>
  <si>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</si>
  <si>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</si>
  <si>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</si>
  <si>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</si>
  <si>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</si>
  <si>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</si>
  <si>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</si>
  <si>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</si>
  <si>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</si>
  <si>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</si>
  <si>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</si>
  <si>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</si>
  <si>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</si>
  <si>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</si>
  <si>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</si>
  <si>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</si>
  <si>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</si>
  <si>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</si>
  <si>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</si>
  <si>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</si>
  <si>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</si>
  <si>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</si>
  <si>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</si>
  <si>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</si>
  <si>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</si>
  <si>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</si>
  <si>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</si>
  <si>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</si>
  <si>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</si>
  <si>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</si>
  <si>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</si>
  <si>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</si>
  <si>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</si>
  <si>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</si>
  <si>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</si>
  <si>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</si>
  <si>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</si>
  <si>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</si>
  <si>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</si>
  <si>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</si>
  <si>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</si>
  <si>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</si>
  <si>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</si>
  <si>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</si>
  <si>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</si>
  <si>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</si>
  <si>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</si>
  <si>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</si>
  <si>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</si>
  <si>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</si>
  <si>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</si>
  <si>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</si>
  <si>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</si>
  <si>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</si>
  <si>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</si>
  <si>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</si>
  <si>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</si>
  <si>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</si>
  <si>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</si>
  <si>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</si>
  <si>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</si>
  <si>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</si>
  <si>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</si>
  <si>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</si>
  <si>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</si>
  <si>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</si>
  <si>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</si>
  <si>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</si>
  <si>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</si>
  <si>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</si>
  <si>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</si>
  <si>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</si>
  <si>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</si>
  <si>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</si>
  <si>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</si>
  <si>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</si>
  <si>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</si>
  <si>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</si>
  <si>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</si>
  <si>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</si>
  <si>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</si>
  <si>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</si>
  <si>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</si>
  <si>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</si>
  <si>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</si>
  <si>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</si>
  <si>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</si>
  <si>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</si>
  <si>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</si>
  <si>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</si>
  <si>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</si>
  <si>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</si>
  <si>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</si>
  <si>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</si>
  <si>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</si>
  <si>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</si>
  <si>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</si>
  <si>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</si>
  <si>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</si>
  <si>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</si>
  <si>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</si>
  <si>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</si>
  <si>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</si>
  <si>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</si>
  <si>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</si>
  <si>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</si>
  <si>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</si>
  <si>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</si>
  <si>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</si>
  <si>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</si>
  <si>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</si>
  <si>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</si>
  <si>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</si>
  <si>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</si>
  <si>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</si>
  <si>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</si>
  <si>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</si>
  <si>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</si>
  <si>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</si>
  <si>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</si>
  <si>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</si>
  <si>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</si>
  <si>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</si>
  <si>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</si>
  <si>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</si>
  <si>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</si>
  <si>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</si>
  <si>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</si>
  <si>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</si>
  <si>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</si>
  <si>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</si>
  <si>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</si>
  <si>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</si>
  <si>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</si>
  <si>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</si>
  <si>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</si>
  <si>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</si>
  <si>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</si>
  <si>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</si>
  <si>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</si>
  <si>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</si>
  <si>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</si>
  <si>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</si>
  <si>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</si>
  <si>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</si>
  <si>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</si>
  <si>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</si>
  <si>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</si>
  <si>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</si>
  <si>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</si>
  <si>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</si>
  <si>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</si>
  <si>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</si>
  <si>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</si>
  <si>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</si>
  <si>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</si>
  <si>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</si>
  <si>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</si>
  <si>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</si>
  <si>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</si>
  <si>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</si>
  <si>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</si>
  <si>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</si>
  <si>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</si>
  <si>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</si>
  <si>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</si>
  <si>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</si>
  <si>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</si>
  <si>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</si>
  <si>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</si>
  <si>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</si>
  <si>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</si>
  <si>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</si>
  <si>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</si>
  <si>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</si>
  <si>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</si>
  <si>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</si>
  <si>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</si>
  <si>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</si>
  <si>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</si>
  <si>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</si>
  <si>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</si>
  <si>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</si>
  <si>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</si>
  <si>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</si>
  <si>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</si>
  <si>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</si>
  <si>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</si>
  <si>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</si>
  <si>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</si>
  <si>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</si>
  <si>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</si>
  <si>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</si>
  <si>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</si>
  <si>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</si>
  <si>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</si>
  <si>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</si>
  <si>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</si>
  <si>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</si>
  <si>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</si>
  <si>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</si>
  <si>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</si>
  <si>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</si>
  <si>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</si>
  <si>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</si>
  <si>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</si>
  <si>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</si>
  <si>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</si>
  <si>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</si>
  <si>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</si>
  <si>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</si>
  <si>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</si>
  <si>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</si>
  <si>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</si>
  <si>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</si>
  <si>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</si>
  <si>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</si>
  <si>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</si>
  <si>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</si>
  <si>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</si>
  <si>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</si>
  <si>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</si>
  <si>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</si>
  <si>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</si>
  <si>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</si>
  <si>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</si>
  <si>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</si>
  <si>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</si>
  <si>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</si>
  <si>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</si>
  <si>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</si>
  <si>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</si>
  <si>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</si>
  <si>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</si>
  <si>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</si>
  <si>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</si>
  <si>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</si>
  <si>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</si>
  <si>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</si>
  <si>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</si>
  <si>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</si>
  <si>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</si>
  <si>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</si>
  <si>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</si>
  <si>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</si>
  <si>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</si>
  <si>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</si>
  <si>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</si>
  <si>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</si>
  <si>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</si>
  <si>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</si>
  <si>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</si>
  <si>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</si>
  <si>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</si>
  <si>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</si>
  <si>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</si>
  <si>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</si>
  <si>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</si>
  <si>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</si>
  <si>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</si>
  <si>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</si>
  <si>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</si>
  <si>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</si>
  <si>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</si>
  <si>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</si>
  <si>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</si>
  <si>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</si>
  <si>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</si>
  <si>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</si>
  <si>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</si>
  <si>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</si>
  <si>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</si>
  <si>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</si>
  <si>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</si>
  <si>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</si>
  <si>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</si>
  <si>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</si>
  <si>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</si>
  <si>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</si>
  <si>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</si>
  <si>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</si>
  <si>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</si>
  <si>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</si>
  <si>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</si>
  <si>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</si>
  <si>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</si>
  <si>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</si>
  <si>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</si>
  <si>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</si>
  <si>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</si>
  <si>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</si>
  <si>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</si>
  <si>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</si>
  <si>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</si>
  <si>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</si>
  <si>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</si>
  <si>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</si>
  <si>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</si>
  <si>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</si>
  <si>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</si>
  <si>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</si>
  <si>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</si>
  <si>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</si>
  <si>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</si>
  <si>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</si>
  <si>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</si>
  <si>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</si>
  <si>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</si>
  <si>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</si>
  <si>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</si>
  <si>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</si>
  <si>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</si>
  <si>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</si>
  <si>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</si>
  <si>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</si>
  <si>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</si>
  <si>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</si>
  <si>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</si>
  <si>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</si>
  <si>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</si>
  <si>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</si>
  <si>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</si>
  <si>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</si>
  <si>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</si>
  <si>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</si>
  <si>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</si>
  <si>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</si>
  <si>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</si>
  <si>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</si>
  <si>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</si>
  <si>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</si>
  <si>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</si>
  <si>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</si>
  <si>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</si>
  <si>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</si>
  <si>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</si>
  <si>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</si>
  <si>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</si>
  <si>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</si>
  <si>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</si>
  <si>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</si>
  <si>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</si>
  <si>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</si>
  <si>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</si>
  <si>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</si>
  <si>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</si>
  <si>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</si>
  <si>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</si>
  <si>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</si>
  <si>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</si>
  <si>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</si>
  <si>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</si>
  <si>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</si>
  <si>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</si>
  <si>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</si>
  <si>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</si>
  <si>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</si>
  <si>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</si>
  <si>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</si>
  <si>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</si>
  <si>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</si>
  <si>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</si>
  <si>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</si>
  <si>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</si>
  <si>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</si>
  <si>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</si>
  <si>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</si>
  <si>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</si>
  <si>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</si>
  <si>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</si>
  <si>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</si>
  <si>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</si>
  <si>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</si>
  <si>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</si>
  <si>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</si>
  <si>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</si>
  <si>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</si>
  <si>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</si>
  <si>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</si>
  <si>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</si>
  <si>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</si>
  <si>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</si>
  <si>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</si>
  <si>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</si>
  <si>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</si>
  <si>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</si>
  <si>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</si>
  <si>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</si>
  <si>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</si>
  <si>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</si>
  <si>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</si>
  <si>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</si>
  <si>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</si>
  <si>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</si>
  <si>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</si>
  <si>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</si>
  <si>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</si>
  <si>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</si>
  <si>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</si>
  <si>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</si>
  <si>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</si>
  <si>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</si>
  <si>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</si>
  <si>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</si>
  <si>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</si>
  <si>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</si>
  <si>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</si>
  <si>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</si>
  <si>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</si>
  <si>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</si>
  <si>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</si>
  <si>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</si>
  <si>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</si>
  <si>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</si>
  <si>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</si>
  <si>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</si>
  <si>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</si>
  <si>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</si>
  <si>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</si>
  <si>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</si>
  <si>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</si>
  <si>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</si>
  <si>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</si>
  <si>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</si>
  <si>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</si>
  <si>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</si>
  <si>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</si>
  <si>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</si>
  <si>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</si>
  <si>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</si>
  <si>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</si>
  <si>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</si>
  <si>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</si>
  <si>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</si>
  <si>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</si>
  <si>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</si>
  <si>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</si>
  <si>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</si>
  <si>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</si>
  <si>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</si>
  <si>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</si>
  <si>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</si>
  <si>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</si>
  <si>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</si>
  <si>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</si>
  <si>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</si>
  <si>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</si>
  <si>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</si>
  <si>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</si>
  <si>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</si>
  <si>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</si>
  <si>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</si>
  <si>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</si>
  <si>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</si>
  <si>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</si>
  <si>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</si>
  <si>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</si>
  <si>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</si>
  <si>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</si>
  <si>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</si>
  <si>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</si>
  <si>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</si>
  <si>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</si>
  <si>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</si>
  <si>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</si>
  <si>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</si>
  <si>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</si>
  <si>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</si>
  <si>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</si>
  <si>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</si>
  <si>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</si>
  <si>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</si>
  <si>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</si>
  <si>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</si>
  <si>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</si>
  <si>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</si>
  <si>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</si>
  <si>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</si>
  <si>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</si>
  <si>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</si>
  <si>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</si>
  <si>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</si>
  <si>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</si>
  <si>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</si>
  <si>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</si>
  <si>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</si>
  <si>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</si>
  <si>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</si>
  <si>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</si>
  <si>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</si>
  <si>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</si>
  <si>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</si>
  <si>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</si>
  <si>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</si>
  <si>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</si>
  <si>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</si>
  <si>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</si>
  <si>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</si>
  <si>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</si>
  <si>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</si>
  <si>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</si>
  <si>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</si>
  <si>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</si>
  <si>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</si>
  <si>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</si>
  <si>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</si>
  <si>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</si>
  <si>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</si>
  <si>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</si>
  <si>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</si>
  <si>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</si>
  <si>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</si>
  <si>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</si>
  <si>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</si>
  <si>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</si>
  <si>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</si>
  <si>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</si>
  <si>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</si>
  <si>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</si>
  <si>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</si>
  <si>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</si>
  <si>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</si>
  <si>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</si>
  <si>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</si>
  <si>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</si>
  <si>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</si>
  <si>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</si>
  <si>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</si>
  <si>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</si>
  <si>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</si>
  <si>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</si>
  <si>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</si>
  <si>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</si>
  <si>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</si>
  <si>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</si>
  <si>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</si>
  <si>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</si>
  <si>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</si>
  <si>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</si>
  <si>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</si>
  <si>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</si>
  <si>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</si>
  <si>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</si>
  <si>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</si>
  <si>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</si>
  <si>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</si>
  <si>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</si>
  <si>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</si>
  <si>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</si>
  <si>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</si>
  <si>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</si>
  <si>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</si>
  <si>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</si>
  <si>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</si>
  <si>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</si>
  <si>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</si>
  <si>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</si>
  <si>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</si>
  <si>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</si>
  <si>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</si>
  <si>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</si>
  <si>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</si>
  <si>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</si>
  <si>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</si>
  <si>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</si>
  <si>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</si>
  <si>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</si>
  <si>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</si>
  <si>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</si>
  <si>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</si>
  <si>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</si>
  <si>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</si>
  <si>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</si>
  <si>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</si>
  <si>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</si>
  <si>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</si>
  <si>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</si>
  <si>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</si>
  <si>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</si>
  <si>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</si>
  <si>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</si>
  <si>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</si>
  <si>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</si>
  <si>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</si>
  <si>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</si>
  <si>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</si>
  <si>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</si>
  <si>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</si>
  <si>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</si>
  <si>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</si>
  <si>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</si>
  <si>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</si>
  <si>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</si>
  <si>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</si>
  <si>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</si>
  <si>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</si>
  <si>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</si>
  <si>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</si>
  <si>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</si>
  <si>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</si>
  <si>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</si>
  <si>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</si>
  <si>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</si>
  <si>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</si>
  <si>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</si>
  <si>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</si>
  <si>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</si>
  <si>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</si>
  <si>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</si>
  <si>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</si>
  <si>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</si>
  <si>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</si>
  <si>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</si>
  <si>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</si>
  <si>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</si>
  <si>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</si>
  <si>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</si>
  <si>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</si>
  <si>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</si>
  <si>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</si>
  <si>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</si>
  <si>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</si>
  <si>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</si>
  <si>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</si>
  <si>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</si>
  <si>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</si>
  <si>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</si>
  <si>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</si>
  <si>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</si>
  <si>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</si>
  <si>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</si>
  <si>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</si>
  <si>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</si>
  <si>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</si>
  <si>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</si>
  <si>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</si>
  <si>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</si>
  <si>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</si>
  <si>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</si>
  <si>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</si>
  <si>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</si>
  <si>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</si>
  <si>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</si>
  <si>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</si>
  <si>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</si>
  <si>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</si>
  <si>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</si>
  <si>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</si>
  <si>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</si>
  <si>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</si>
  <si>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</si>
  <si>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</si>
  <si>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</si>
  <si>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</si>
  <si>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</si>
  <si>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</si>
  <si>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</si>
  <si>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</si>
  <si>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</si>
  <si>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</si>
  <si>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</si>
  <si>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</si>
  <si>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</si>
  <si>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</si>
  <si>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</si>
  <si>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</si>
  <si>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</si>
  <si>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</si>
  <si>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</si>
  <si>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</si>
  <si>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</si>
  <si>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</si>
  <si>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</si>
  <si>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</si>
  <si>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</si>
  <si>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</si>
  <si>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</si>
  <si>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</si>
  <si>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</si>
  <si>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</si>
  <si>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</si>
  <si>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</si>
  <si>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</si>
  <si>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</si>
  <si>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</si>
  <si>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</si>
  <si>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</si>
  <si>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</si>
  <si>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</si>
  <si>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</si>
  <si>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</si>
  <si>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</si>
  <si>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</si>
  <si>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</si>
  <si>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</si>
  <si>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</si>
  <si>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</si>
  <si>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</si>
  <si>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</si>
  <si>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</si>
  <si>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</si>
  <si>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</si>
  <si>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</si>
  <si>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</si>
  <si>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</si>
  <si>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</si>
  <si>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</si>
  <si>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</si>
  <si>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</si>
  <si>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</si>
  <si>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</si>
  <si>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</si>
  <si>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</si>
  <si>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</si>
  <si>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</si>
  <si>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</si>
  <si>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</si>
  <si>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</si>
  <si>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</si>
  <si>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</si>
  <si>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</si>
  <si>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</si>
  <si>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</si>
  <si>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</si>
  <si>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</si>
  <si>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</si>
  <si>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</si>
  <si>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</si>
  <si>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</si>
  <si>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</si>
  <si>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</si>
  <si>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</si>
  <si>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</si>
  <si>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</si>
  <si>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</si>
  <si>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</si>
  <si>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</si>
  <si>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</si>
  <si>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</si>
  <si>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</si>
  <si>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</si>
  <si>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</si>
  <si>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</si>
  <si>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</si>
  <si>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</si>
  <si>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</si>
  <si>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</si>
  <si>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</si>
  <si>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</si>
  <si>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</si>
  <si>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</si>
  <si>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</si>
  <si>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</si>
  <si>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</si>
  <si>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</si>
  <si>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</si>
  <si>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</si>
  <si>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</si>
  <si>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</si>
  <si>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</si>
  <si>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</si>
  <si>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</si>
  <si>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</si>
  <si>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</si>
  <si>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</si>
  <si>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</si>
  <si>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</si>
  <si>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</si>
  <si>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</si>
  <si>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</si>
  <si>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</si>
  <si>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</si>
  <si>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</si>
  <si>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</si>
  <si>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</si>
  <si>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</si>
  <si>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</si>
  <si>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</si>
  <si>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</si>
  <si>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</si>
  <si>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</si>
  <si>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</si>
  <si>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</si>
  <si>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</si>
  <si>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</si>
  <si>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</si>
  <si>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</si>
  <si>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</si>
  <si>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</si>
  <si>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</si>
  <si>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</si>
  <si>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</si>
  <si>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</si>
  <si>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</si>
  <si>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</si>
  <si>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</si>
  <si>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</si>
  <si>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</si>
  <si>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</si>
  <si>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</si>
  <si>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</si>
  <si>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</si>
  <si>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</si>
  <si>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</si>
  <si>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</si>
  <si>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</si>
  <si>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</si>
  <si>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</si>
  <si>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</si>
  <si>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</si>
  <si>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</si>
  <si>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</si>
  <si>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</si>
  <si>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</si>
  <si>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</si>
  <si>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</si>
  <si>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</si>
  <si>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</si>
  <si>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</si>
  <si>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</si>
  <si>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</si>
  <si>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</si>
  <si>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</si>
  <si>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</si>
  <si>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</si>
  <si>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</si>
  <si>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</si>
  <si>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</si>
  <si>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</si>
  <si>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</si>
  <si>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</si>
  <si>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</si>
  <si>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</si>
  <si>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</si>
  <si>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</si>
  <si>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</si>
  <si>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</si>
  <si>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</si>
  <si>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</si>
  <si>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</si>
  <si>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</si>
  <si>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</si>
  <si>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</si>
  <si>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</si>
  <si>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</si>
  <si>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</si>
  <si>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</si>
  <si>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</si>
  <si>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</si>
  <si>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</si>
  <si>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</si>
  <si>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</si>
  <si>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</si>
  <si>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</si>
  <si>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</si>
  <si>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</si>
  <si>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</si>
  <si>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</si>
  <si>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</si>
  <si>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</si>
  <si>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</si>
  <si>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</si>
  <si>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</si>
  <si>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</si>
  <si>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</si>
  <si>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</si>
  <si>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</si>
  <si>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</si>
  <si>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</si>
  <si>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</si>
  <si>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</si>
  <si>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</si>
  <si>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</si>
  <si>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</si>
  <si>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</si>
  <si>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</si>
  <si>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</si>
  <si>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</si>
  <si>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</si>
  <si>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</si>
  <si>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</si>
  <si>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</si>
  <si>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</si>
  <si>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</si>
  <si>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</si>
  <si>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</si>
  <si>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</si>
  <si>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</si>
  <si>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</si>
  <si>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</si>
  <si>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</si>
  <si>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</si>
  <si>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</si>
  <si>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</si>
  <si>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</si>
  <si>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</si>
  <si>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</si>
  <si>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</si>
  <si>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</si>
  <si>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</si>
  <si>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</si>
  <si>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</si>
  <si>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</si>
  <si>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</si>
  <si>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</si>
  <si>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</si>
  <si>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</si>
  <si>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</si>
  <si>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</si>
  <si>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</si>
  <si>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</si>
  <si>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</si>
  <si>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</si>
  <si>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</si>
  <si>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</si>
  <si>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</si>
  <si>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</si>
  <si>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</si>
  <si>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</si>
  <si>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</si>
  <si>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</si>
  <si>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</si>
  <si>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</si>
  <si>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</si>
  <si>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</si>
  <si>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</si>
  <si>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</si>
  <si>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</si>
  <si>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</si>
  <si>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</si>
  <si>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</si>
  <si>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</si>
  <si>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</si>
  <si>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</si>
  <si>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</si>
  <si>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</si>
  <si>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</si>
  <si>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</si>
  <si>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</si>
  <si>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</si>
  <si>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</si>
  <si>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</si>
  <si>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</si>
  <si>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</si>
  <si>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</si>
  <si>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</si>
  <si>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</si>
  <si>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</si>
  <si>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</si>
  <si>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</si>
  <si>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</si>
  <si>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</si>
  <si>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</si>
  <si>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</si>
  <si>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</si>
  <si>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</si>
  <si>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</si>
  <si>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</si>
  <si>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</si>
  <si>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</si>
  <si>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</si>
  <si>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</si>
  <si>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</si>
  <si>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</si>
  <si>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</si>
  <si>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</si>
  <si>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</si>
  <si>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</si>
  <si>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</si>
  <si>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</si>
  <si>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</si>
  <si>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</si>
  <si>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</si>
  <si>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</si>
  <si>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</si>
  <si>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</si>
  <si>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</si>
  <si>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</si>
  <si>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</si>
  <si>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</si>
  <si>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</si>
  <si>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</si>
  <si>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</si>
  <si>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</si>
  <si>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</si>
  <si>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</si>
  <si>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</si>
  <si>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</si>
  <si>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</si>
  <si>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</si>
  <si>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</si>
  <si>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</si>
  <si>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</si>
  <si>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</si>
  <si>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</si>
  <si>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</si>
  <si>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</si>
  <si>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</si>
  <si>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</si>
  <si>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</si>
  <si>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</si>
  <si>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</si>
  <si>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</si>
  <si>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</si>
  <si>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</si>
  <si>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</si>
  <si>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</si>
  <si>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</si>
  <si>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</si>
  <si>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</si>
  <si>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</si>
  <si>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</si>
  <si>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</si>
  <si>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</si>
  <si>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</si>
  <si>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</si>
  <si>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</si>
  <si>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</si>
  <si>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</si>
  <si>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</si>
  <si>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</si>
  <si>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</si>
  <si>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</si>
  <si>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</si>
  <si>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</si>
  <si>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</si>
  <si>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</si>
  <si>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</si>
  <si>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</si>
  <si>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</si>
  <si>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</si>
  <si>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</si>
  <si>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</si>
  <si>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</si>
  <si>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</si>
  <si>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</si>
  <si>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</si>
  <si>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</si>
  <si>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</si>
  <si>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</si>
  <si>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</si>
  <si>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</si>
  <si>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</si>
  <si>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</si>
  <si>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</si>
  <si>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</si>
  <si>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</si>
  <si>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</si>
  <si>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</si>
  <si>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</si>
  <si>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</si>
  <si>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</si>
  <si>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</si>
  <si>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</si>
  <si>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</si>
  <si>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</si>
  <si>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</si>
  <si>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</si>
  <si>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</si>
  <si>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</si>
  <si>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</si>
  <si>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</si>
  <si>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</si>
  <si>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</si>
  <si>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</si>
  <si>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</si>
  <si>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</si>
  <si>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</si>
  <si>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</si>
  <si>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</si>
  <si>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</si>
  <si>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</si>
  <si>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</si>
  <si>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</si>
  <si>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</si>
  <si>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</si>
  <si>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</si>
  <si>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</si>
  <si>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</si>
  <si>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</si>
  <si>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</si>
  <si>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</si>
  <si>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</si>
  <si>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</si>
  <si>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</si>
  <si>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</si>
  <si>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</si>
  <si>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</si>
  <si>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</si>
  <si>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</si>
  <si>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</si>
  <si>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</si>
  <si>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</si>
  <si>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</si>
  <si>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</si>
  <si>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</si>
  <si>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</si>
  <si>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</si>
  <si>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</si>
  <si>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</si>
  <si>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</si>
  <si>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</si>
  <si>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</si>
  <si>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</si>
  <si>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</si>
  <si>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</si>
  <si>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</si>
  <si>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</si>
  <si>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</si>
  <si>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</si>
  <si>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</si>
  <si>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</si>
  <si>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</si>
  <si>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</si>
  <si>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</si>
  <si>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</si>
  <si>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</si>
  <si>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</si>
  <si>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</si>
  <si>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</si>
  <si>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</si>
  <si>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</si>
  <si>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</si>
  <si>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</si>
  <si>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</si>
  <si>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</si>
  <si>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</si>
  <si>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</si>
  <si>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</si>
  <si>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</si>
  <si>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</si>
  <si>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</si>
  <si>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</si>
  <si>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</si>
  <si>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</si>
  <si>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</si>
  <si>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</si>
  <si>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</si>
  <si>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</si>
  <si>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</si>
  <si>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</si>
  <si>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</si>
  <si>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</si>
  <si>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</si>
  <si>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</si>
  <si>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</si>
  <si>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</si>
  <si>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</si>
  <si>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</si>
  <si>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</si>
  <si>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</si>
  <si>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</si>
  <si>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</si>
  <si>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</si>
  <si>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</si>
  <si>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</si>
  <si>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</si>
  <si>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</si>
  <si>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</si>
  <si>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</si>
  <si>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</si>
  <si>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</si>
  <si>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</si>
  <si>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</si>
  <si>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</si>
  <si>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</si>
  <si>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</si>
  <si>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</si>
  <si>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</si>
  <si>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</si>
  <si>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</si>
  <si>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</si>
  <si>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</si>
  <si>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</si>
  <si>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</si>
  <si>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</si>
  <si>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</si>
  <si>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</si>
  <si>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</si>
  <si>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</si>
  <si>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</si>
  <si>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</si>
  <si>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</si>
  <si>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</si>
  <si>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</si>
  <si>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</si>
  <si>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</si>
  <si>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</si>
  <si>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</si>
  <si>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</si>
  <si>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</si>
  <si>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</si>
  <si>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</si>
  <si>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</si>
  <si>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</si>
  <si>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</si>
  <si>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</si>
  <si>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</si>
  <si>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</si>
  <si>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</si>
  <si>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</si>
  <si>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</si>
  <si>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</si>
  <si>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</si>
  <si>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</si>
  <si>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</si>
  <si>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</si>
  <si>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</si>
  <si>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</si>
  <si>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</si>
  <si>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</si>
  <si>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</si>
  <si>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</si>
  <si>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</si>
  <si>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</si>
  <si>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</si>
  <si>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</si>
  <si>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</si>
  <si>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</si>
  <si>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</si>
  <si>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</si>
  <si>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</si>
  <si>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</si>
  <si>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</si>
  <si>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</si>
  <si>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</si>
  <si>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</si>
  <si>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</si>
  <si>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</si>
  <si>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</si>
  <si>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</si>
  <si>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</si>
  <si>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</si>
  <si>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</si>
  <si>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</si>
  <si>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</si>
  <si>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</si>
  <si>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</si>
  <si>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</si>
  <si>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</si>
  <si>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</si>
  <si>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</si>
  <si>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</si>
  <si>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</si>
  <si>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</si>
  <si>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</si>
  <si>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</si>
  <si>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</si>
  <si>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</si>
  <si>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</si>
  <si>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</si>
  <si>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</si>
  <si>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</si>
  <si>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</si>
  <si>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</si>
  <si>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</si>
  <si>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</si>
  <si>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</si>
  <si>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</si>
  <si>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</si>
  <si>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</si>
  <si>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</si>
  <si>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</si>
  <si>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</si>
  <si>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</si>
  <si>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</si>
  <si>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</si>
  <si>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</si>
  <si>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</si>
  <si>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</si>
  <si>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</si>
  <si>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</si>
  <si>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</si>
  <si>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</si>
  <si>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</si>
  <si>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</si>
  <si>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</si>
  <si>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</si>
  <si>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</si>
  <si>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</si>
  <si>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</si>
  <si>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</si>
  <si>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</si>
  <si>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</si>
  <si>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</si>
  <si>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</si>
  <si>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</si>
  <si>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</si>
  <si>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</si>
  <si>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</si>
  <si>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</si>
  <si>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</si>
  <si>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</si>
  <si>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</si>
  <si>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</si>
  <si>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</si>
  <si>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</si>
  <si>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</si>
  <si>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</si>
  <si>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</si>
  <si>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</si>
  <si>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</si>
  <si>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</si>
  <si>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</si>
  <si>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</si>
  <si>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</si>
  <si>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</si>
  <si>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</si>
  <si>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</si>
  <si>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</si>
  <si>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</si>
  <si>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</si>
  <si>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</si>
  <si>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</si>
  <si>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</si>
  <si>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</si>
  <si>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</si>
  <si>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</si>
  <si>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</si>
  <si>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</si>
  <si>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</si>
  <si>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</si>
  <si>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</si>
  <si>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</si>
  <si>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</si>
  <si>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</si>
  <si>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</si>
  <si>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</si>
  <si>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</si>
  <si>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</si>
  <si>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</si>
  <si>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</si>
  <si>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</si>
  <si>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</si>
  <si>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</si>
  <si>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</si>
  <si>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</si>
  <si>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</si>
  <si>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</si>
  <si>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</si>
  <si>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</si>
  <si>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</si>
  <si>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</si>
  <si>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</si>
  <si>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</si>
  <si>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</si>
  <si>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</si>
  <si>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</si>
  <si>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</si>
  <si>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</si>
  <si>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</si>
  <si>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</si>
  <si>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</si>
  <si>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</si>
  <si>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</si>
  <si>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</si>
  <si>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</si>
  <si>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</si>
  <si>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</si>
  <si>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</si>
  <si>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</si>
  <si>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</si>
  <si>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</si>
  <si>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</si>
  <si>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</si>
  <si>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</si>
  <si>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</si>
  <si>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</si>
  <si>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</si>
  <si>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</si>
  <si>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</si>
  <si>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</si>
  <si>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</si>
  <si>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</si>
  <si>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</si>
  <si>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</si>
  <si>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</si>
  <si>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</si>
  <si>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</si>
  <si>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</si>
  <si>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</si>
  <si>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</si>
  <si>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</si>
  <si>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</si>
  <si>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</si>
  <si>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</si>
  <si>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</si>
  <si>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</si>
  <si>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</si>
  <si>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</si>
  <si>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</si>
  <si>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</si>
  <si>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</si>
  <si>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</si>
  <si>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</si>
  <si>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</si>
  <si>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</si>
  <si>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</si>
  <si>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</si>
  <si>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</si>
  <si>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</si>
  <si>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</si>
  <si>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</si>
  <si>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</si>
  <si>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</si>
  <si>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</si>
  <si>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</si>
  <si>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</si>
  <si>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</si>
  <si>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</si>
  <si>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</si>
  <si>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</si>
  <si>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</si>
  <si>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</si>
  <si>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</si>
  <si>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</si>
  <si>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</si>
  <si>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</si>
  <si>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</si>
  <si>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</si>
  <si>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</si>
  <si>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</si>
  <si>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</si>
  <si>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</si>
  <si>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</si>
  <si>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</si>
  <si>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</si>
  <si>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</si>
  <si>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</si>
  <si>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</si>
  <si>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</si>
  <si>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</si>
  <si>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</si>
  <si>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</si>
  <si>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</si>
  <si>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</si>
  <si>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</si>
  <si>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</si>
  <si>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</si>
  <si>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</si>
  <si>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</si>
  <si>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</si>
  <si>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</si>
  <si>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</si>
  <si>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</si>
  <si>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</si>
  <si>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</si>
  <si>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</si>
  <si>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</si>
  <si>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</si>
  <si>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</si>
  <si>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</si>
  <si>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</si>
  <si>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</si>
  <si>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</si>
  <si>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</si>
  <si>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</si>
  <si>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</si>
  <si>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</si>
  <si>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</si>
  <si>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</si>
  <si>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</si>
  <si>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</si>
  <si>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</si>
  <si>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</si>
  <si>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</si>
  <si>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</si>
  <si>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</si>
  <si>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</si>
  <si>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</si>
  <si>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</si>
  <si>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</si>
  <si>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</si>
  <si>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</si>
  <si>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</si>
  <si>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</si>
  <si>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</si>
  <si>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</si>
  <si>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</si>
  <si>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</si>
  <si>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</si>
  <si>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</si>
  <si>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</si>
  <si>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</si>
  <si>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</si>
  <si>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</si>
  <si>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</si>
  <si>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</si>
  <si>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</si>
  <si>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</si>
  <si>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</si>
  <si>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</si>
  <si>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</si>
  <si>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</si>
  <si>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</si>
  <si>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</si>
  <si>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</si>
  <si>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</si>
  <si>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</si>
  <si>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</si>
  <si>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</si>
  <si>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</si>
  <si>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</si>
  <si>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</si>
  <si>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</si>
  <si>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</si>
  <si>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</si>
  <si>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</si>
  <si>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</si>
  <si>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</si>
  <si>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</si>
  <si>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</si>
  <si>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</si>
  <si>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</si>
  <si>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</si>
  <si>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</si>
  <si>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</si>
  <si>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</si>
  <si>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</si>
  <si>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</si>
  <si>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</si>
  <si>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</si>
  <si>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</si>
  <si>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</si>
  <si>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</si>
  <si>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</si>
  <si>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</si>
  <si>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</si>
  <si>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</si>
  <si>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</si>
  <si>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</si>
  <si>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</si>
  <si>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</si>
  <si>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</si>
  <si>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</si>
  <si>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</si>
  <si>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</si>
  <si>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</si>
  <si>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</si>
  <si>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</si>
  <si>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</si>
  <si>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</si>
  <si>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</si>
  <si>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</si>
  <si>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</si>
  <si>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</si>
  <si>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</si>
  <si>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</si>
  <si>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</si>
  <si>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</si>
  <si>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</si>
  <si>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</si>
  <si>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</si>
  <si>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</si>
  <si>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</si>
  <si>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</si>
  <si>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</si>
  <si>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</si>
  <si>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</si>
  <si>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</si>
  <si>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</si>
  <si>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</si>
  <si>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</si>
  <si>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</si>
  <si>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</si>
  <si>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</si>
  <si>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</si>
  <si>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</si>
  <si>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</si>
  <si>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</si>
  <si>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</si>
  <si>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</si>
  <si>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</si>
  <si>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</si>
  <si>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</si>
  <si>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</si>
  <si>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</si>
  <si>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</si>
  <si>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</si>
  <si>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</si>
  <si>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</si>
  <si>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</si>
  <si>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</si>
  <si>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</si>
  <si>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</si>
  <si>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</si>
  <si>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</si>
  <si>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</si>
  <si>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</si>
  <si>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</si>
  <si>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</si>
  <si>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</si>
  <si>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</si>
  <si>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</si>
  <si>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</si>
  <si>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</si>
  <si>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</si>
  <si>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</si>
  <si>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</si>
  <si>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</si>
  <si>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</si>
  <si>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</si>
  <si>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</si>
  <si>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</si>
  <si>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</si>
  <si>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</si>
  <si>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</si>
  <si>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</si>
  <si>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</si>
  <si>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</si>
  <si>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</si>
  <si>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</si>
  <si>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</si>
  <si>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</si>
  <si>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</si>
  <si>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</si>
  <si>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</si>
  <si>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</si>
  <si>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</si>
  <si>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</si>
  <si>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</si>
  <si>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</si>
  <si>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</si>
  <si>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</si>
  <si>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</si>
  <si>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</si>
  <si>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</si>
  <si>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</si>
  <si>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</si>
  <si>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</si>
  <si>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</si>
  <si>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</si>
  <si>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</si>
  <si>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</si>
  <si>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</si>
  <si>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</si>
  <si>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</si>
  <si>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</si>
  <si>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</si>
  <si>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</si>
  <si>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</si>
  <si>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</si>
  <si>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</si>
  <si>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</si>
  <si>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</si>
  <si>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</si>
  <si>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</si>
  <si>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</si>
  <si>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</si>
  <si>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</si>
  <si>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</si>
  <si>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</si>
  <si>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</si>
  <si>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</si>
  <si>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</si>
  <si>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</si>
  <si>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</si>
  <si>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</si>
  <si>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</si>
  <si>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</si>
  <si>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</si>
  <si>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</si>
  <si>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</si>
  <si>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</si>
  <si>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</si>
  <si>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</si>
  <si>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</si>
  <si>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</si>
  <si>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</si>
  <si>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</si>
  <si>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</si>
  <si>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</si>
  <si>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</si>
  <si>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</si>
  <si>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</si>
  <si>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</si>
  <si>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</si>
  <si>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</si>
  <si>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</si>
  <si>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</si>
  <si>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</si>
  <si>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</si>
  <si>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</si>
  <si>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</si>
  <si>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</si>
  <si>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</si>
  <si>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</si>
  <si>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</si>
  <si>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</si>
  <si>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</si>
  <si>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</si>
  <si>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</si>
  <si>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</si>
  <si>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</si>
  <si>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</si>
  <si>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</si>
  <si>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</si>
  <si>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</si>
  <si>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</si>
  <si>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</si>
  <si>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</si>
  <si>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</si>
  <si>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</si>
  <si>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</si>
  <si>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</si>
  <si>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</si>
  <si>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</si>
  <si>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</si>
  <si>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</si>
  <si>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</si>
  <si>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</si>
  <si>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</si>
  <si>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</si>
  <si>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</si>
  <si>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</si>
  <si>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</si>
  <si>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</si>
  <si>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</si>
  <si>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</si>
  <si>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</si>
  <si>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</si>
  <si>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</si>
  <si>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</si>
  <si>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</si>
  <si>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</si>
  <si>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</si>
  <si>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</si>
  <si>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</si>
  <si>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</si>
  <si>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</si>
  <si>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</si>
  <si>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</si>
  <si>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</si>
  <si>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</si>
  <si>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</si>
  <si>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</si>
  <si>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</si>
  <si>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</si>
  <si>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</si>
  <si>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</si>
  <si>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</si>
  <si>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</si>
  <si>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</si>
  <si>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</si>
  <si>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</si>
  <si>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</si>
  <si>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</si>
  <si>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</si>
  <si>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</si>
  <si>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</si>
  <si>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</si>
  <si>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</si>
  <si>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</si>
  <si>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</si>
  <si>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</si>
  <si>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</si>
  <si>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</si>
  <si>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</si>
  <si>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</si>
  <si>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</si>
  <si>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</si>
  <si>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</si>
  <si>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</si>
  <si>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</si>
  <si>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</si>
  <si>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</si>
  <si>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</si>
  <si>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</si>
  <si>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</si>
  <si>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</si>
  <si>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</si>
  <si>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</si>
  <si>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</si>
  <si>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</si>
  <si>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</si>
  <si>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</si>
  <si>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</si>
  <si>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</si>
  <si>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</si>
  <si>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</si>
  <si>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</si>
  <si>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</si>
  <si>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</si>
  <si>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</si>
  <si>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</si>
  <si>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</si>
  <si>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</si>
  <si>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</si>
  <si>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</si>
  <si>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</si>
  <si>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</si>
  <si>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</si>
  <si>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</si>
  <si>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</si>
  <si>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</si>
  <si>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</si>
  <si>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</si>
  <si>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</si>
  <si>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</si>
  <si>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</si>
  <si>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</si>
  <si>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</si>
  <si>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</si>
  <si>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</si>
  <si>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</si>
  <si>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</si>
  <si>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</si>
  <si>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</si>
  <si>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</si>
  <si>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</si>
  <si>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</si>
  <si>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</si>
  <si>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</si>
  <si>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</si>
  <si>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</si>
  <si>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</si>
  <si>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</si>
  <si>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</si>
  <si>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</si>
  <si>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</si>
  <si>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</si>
  <si>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</si>
  <si>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</si>
  <si>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</si>
  <si>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</si>
  <si>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</si>
  <si>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</si>
  <si>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</si>
  <si>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</si>
  <si>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</si>
  <si>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</si>
  <si>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</si>
  <si>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</si>
  <si>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</si>
  <si>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</si>
  <si>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</si>
  <si>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</si>
  <si>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</si>
  <si>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</si>
  <si>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</si>
  <si>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</si>
  <si>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</si>
  <si>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</si>
  <si>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</si>
  <si>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</si>
  <si>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</si>
  <si>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</si>
  <si>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</si>
  <si>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</si>
  <si>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</si>
  <si>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</si>
  <si>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</si>
  <si>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</si>
  <si>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</si>
  <si>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</si>
  <si>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</si>
  <si>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</si>
  <si>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</si>
  <si>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</si>
  <si>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</si>
  <si>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</si>
  <si>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</si>
  <si>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</si>
  <si>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</si>
  <si>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</si>
  <si>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</si>
  <si>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</si>
  <si>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</si>
  <si>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</si>
  <si>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</si>
  <si>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</si>
  <si>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</si>
  <si>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</si>
  <si>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</si>
  <si>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</si>
  <si>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</si>
  <si>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</si>
  <si>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</si>
  <si>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</si>
  <si>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</si>
  <si>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</si>
  <si>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</si>
  <si>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</si>
  <si>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</si>
  <si>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</si>
  <si>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</si>
  <si>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</si>
  <si>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</si>
  <si>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</si>
  <si>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</si>
  <si>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</si>
  <si>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</si>
  <si>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</si>
  <si>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</si>
  <si>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</si>
  <si>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</si>
  <si>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</si>
  <si>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</si>
  <si>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</si>
  <si>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</si>
  <si>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</si>
  <si>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</si>
  <si>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</si>
  <si>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</si>
  <si>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</si>
  <si>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</si>
  <si>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</si>
  <si>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</si>
  <si>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</si>
  <si>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</si>
  <si>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</si>
  <si>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</si>
  <si>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</si>
  <si>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</si>
  <si>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</si>
  <si>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</si>
  <si>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</si>
  <si>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</si>
  <si>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</si>
  <si>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</si>
  <si>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</si>
  <si>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</si>
  <si>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</si>
  <si>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</si>
  <si>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</si>
  <si>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</si>
  <si>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</si>
  <si>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</si>
  <si>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</si>
  <si>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</si>
  <si>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</si>
  <si>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</si>
  <si>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</si>
  <si>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</si>
  <si>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</si>
  <si>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</si>
  <si>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</si>
  <si>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</si>
  <si>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</si>
  <si>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</si>
  <si>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</si>
  <si>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</si>
  <si>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</si>
  <si>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</si>
  <si>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</si>
  <si>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</si>
  <si>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</si>
  <si>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</si>
  <si>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</si>
  <si>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</si>
  <si>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</si>
  <si>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</si>
  <si>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</si>
  <si>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</si>
  <si>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</si>
  <si>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</si>
  <si>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</si>
  <si>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</si>
  <si>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</si>
  <si>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</si>
  <si>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</si>
  <si>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</si>
  <si>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</si>
  <si>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</si>
  <si>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</si>
  <si>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</si>
  <si>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</si>
  <si>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</si>
  <si>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</si>
  <si>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</si>
  <si>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</si>
  <si>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</si>
  <si>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</si>
  <si>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</si>
  <si>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</si>
  <si>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</si>
  <si>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</si>
  <si>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</si>
  <si>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</si>
  <si>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</si>
  <si>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</si>
  <si>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</si>
  <si>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</si>
  <si>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</si>
  <si>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</si>
  <si>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</si>
  <si>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</si>
  <si>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</si>
  <si>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</si>
  <si>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</si>
  <si>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</si>
  <si>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</si>
  <si>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</si>
  <si>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</si>
  <si>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</si>
  <si>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</si>
  <si>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</si>
  <si>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</si>
  <si>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</si>
  <si>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</si>
  <si>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</si>
  <si>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</si>
  <si>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</si>
  <si>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</si>
  <si>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</si>
  <si>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</si>
  <si>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</si>
  <si>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</si>
  <si>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</si>
  <si>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</si>
  <si>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</si>
  <si>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</si>
  <si>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</si>
  <si>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</si>
  <si>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</si>
  <si>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</si>
  <si>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</si>
  <si>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</si>
  <si>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</si>
  <si>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</si>
  <si>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</si>
  <si>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</si>
  <si>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</si>
  <si>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</si>
  <si>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</si>
  <si>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</si>
  <si>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</si>
  <si>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</si>
  <si>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</si>
  <si>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</si>
  <si>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</si>
  <si>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</si>
  <si>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</si>
  <si>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</si>
  <si>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</si>
  <si>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</si>
  <si>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</si>
  <si>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</si>
  <si>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</si>
  <si>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</si>
  <si>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</si>
  <si>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</si>
  <si>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</si>
  <si>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</si>
  <si>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</si>
  <si>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</si>
  <si>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</si>
  <si>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</si>
  <si>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</si>
  <si>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</si>
  <si>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</si>
  <si>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</si>
  <si>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</si>
  <si>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</si>
  <si>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</si>
  <si>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</si>
  <si>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</si>
  <si>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</si>
  <si>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</si>
  <si>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</si>
  <si>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</si>
  <si>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</si>
  <si>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</si>
  <si>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</si>
  <si>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</si>
  <si>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</si>
  <si>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</si>
  <si>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</si>
  <si>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</si>
  <si>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</si>
  <si>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</si>
  <si>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</si>
  <si>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</si>
  <si>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</si>
  <si>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</si>
  <si>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</si>
  <si>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</si>
  <si>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</si>
  <si>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</si>
  <si>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</si>
  <si>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</si>
  <si>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</si>
  <si>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</si>
  <si>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</si>
  <si>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</si>
  <si>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</si>
  <si>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</si>
  <si>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</si>
  <si>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</si>
  <si>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</si>
  <si>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</si>
  <si>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</si>
  <si>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</si>
  <si>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</si>
  <si>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</si>
  <si>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</si>
  <si>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</si>
  <si>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</si>
  <si>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</si>
  <si>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</si>
  <si>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</si>
  <si>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</si>
  <si>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</si>
  <si>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</si>
  <si>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</si>
  <si>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</si>
  <si>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</si>
  <si>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</si>
  <si>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</si>
  <si>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</si>
  <si>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</si>
  <si>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</si>
  <si>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</si>
  <si>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</si>
  <si>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</si>
  <si>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</si>
  <si>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</si>
  <si>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</si>
  <si>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</si>
  <si>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</si>
  <si>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</si>
  <si>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</si>
  <si>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</si>
  <si>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</si>
  <si>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</si>
  <si>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</si>
  <si>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</si>
  <si>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</si>
  <si>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</si>
  <si>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</si>
  <si>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</si>
  <si>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</si>
  <si>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</si>
  <si>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</si>
  <si>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</si>
  <si>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</si>
  <si>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</si>
  <si>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</si>
  <si>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</si>
  <si>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</si>
  <si>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</si>
  <si>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</si>
  <si>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</si>
  <si>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</si>
  <si>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</si>
  <si>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</si>
  <si>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</si>
  <si>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</si>
  <si>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</si>
  <si>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</si>
  <si>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</si>
  <si>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</si>
  <si>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</si>
  <si>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</si>
  <si>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</si>
  <si>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</si>
  <si>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</si>
  <si>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</si>
  <si>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</si>
  <si>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</si>
  <si>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</si>
  <si>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</si>
  <si>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</si>
  <si>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</si>
  <si>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</si>
  <si>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</si>
  <si>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</si>
  <si>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</si>
  <si>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</si>
  <si>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</si>
  <si>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</si>
  <si>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</si>
  <si>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</si>
  <si>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</si>
  <si>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</si>
  <si>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</si>
  <si>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</si>
  <si>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</si>
  <si>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</si>
  <si>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</si>
  <si>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</si>
  <si>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</si>
  <si>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</si>
  <si>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</si>
  <si>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</si>
  <si>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</si>
  <si>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</si>
  <si>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</si>
  <si>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</si>
  <si>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</si>
  <si>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</si>
  <si>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</si>
  <si>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</si>
  <si>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</si>
  <si>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</si>
  <si>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</si>
  <si>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</si>
  <si>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</si>
  <si>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</si>
  <si>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</si>
  <si>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</si>
  <si>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</si>
  <si>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</si>
  <si>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</si>
  <si>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</si>
  <si>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</si>
  <si>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</si>
  <si>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</si>
  <si>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</si>
  <si>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</si>
  <si>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</si>
  <si>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</si>
  <si>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</si>
  <si>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</si>
  <si>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</si>
  <si>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</si>
  <si>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</si>
  <si>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</si>
  <si>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</si>
  <si>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</si>
  <si>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</si>
  <si>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</si>
  <si>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</si>
  <si>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</si>
  <si>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</si>
  <si>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</si>
  <si>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</si>
  <si>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</si>
  <si>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</si>
  <si>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</si>
  <si>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</si>
  <si>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</si>
  <si>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</si>
  <si>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</si>
  <si>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</si>
  <si>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</si>
  <si>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</si>
  <si>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</si>
  <si>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</si>
  <si>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</si>
  <si>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</si>
  <si>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</si>
  <si>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</si>
  <si>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</si>
  <si>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</si>
  <si>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</si>
  <si>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</si>
  <si>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</si>
  <si>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</si>
  <si>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</si>
  <si>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</si>
  <si>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</si>
  <si>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</si>
  <si>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</si>
  <si>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</si>
  <si>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</si>
  <si>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</si>
  <si>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</si>
  <si>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</si>
  <si>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</si>
  <si>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</si>
  <si>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</si>
  <si>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</si>
  <si>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</si>
  <si>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</si>
  <si>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</si>
  <si>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</si>
  <si>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</si>
  <si>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</si>
  <si>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</si>
  <si>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</si>
  <si>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</si>
  <si>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</si>
  <si>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</si>
  <si>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</si>
  <si>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</si>
  <si>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</si>
  <si>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</si>
  <si>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</si>
  <si>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</si>
  <si>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</si>
  <si>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</si>
  <si>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</si>
  <si>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</si>
  <si>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</si>
  <si>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</si>
  <si>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</si>
  <si>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</si>
  <si>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</si>
  <si>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</si>
  <si>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</si>
  <si>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</si>
  <si>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</si>
  <si>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</si>
  <si>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</si>
  <si>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</si>
  <si>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</si>
  <si>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</si>
  <si>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</si>
  <si>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</si>
  <si>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</si>
  <si>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</si>
  <si>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</si>
  <si>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</si>
  <si>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</si>
  <si>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</si>
  <si>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</si>
  <si>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</si>
  <si>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</si>
  <si>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</si>
  <si>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</si>
  <si>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</si>
  <si>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</si>
  <si>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</si>
  <si>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</si>
  <si>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</si>
  <si>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</si>
  <si>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</si>
  <si>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</si>
  <si>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</si>
  <si>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</si>
  <si>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</si>
  <si>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</si>
  <si>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</si>
  <si>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</si>
  <si>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</si>
  <si>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</si>
  <si>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</si>
  <si>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</si>
  <si>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</si>
  <si>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</si>
  <si>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</si>
  <si>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</si>
  <si>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</si>
  <si>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</si>
  <si>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</si>
  <si>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</si>
  <si>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</si>
  <si>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</si>
  <si>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</si>
  <si>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</si>
  <si>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</si>
  <si>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</si>
  <si>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</si>
  <si>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</si>
  <si>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</si>
  <si>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</si>
  <si>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</si>
  <si>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</si>
  <si>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</si>
  <si>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</si>
  <si>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</si>
  <si>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</si>
  <si>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</si>
  <si>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</si>
  <si>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</si>
  <si>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</si>
  <si>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</si>
  <si>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</si>
  <si>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</si>
  <si>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</si>
  <si>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</si>
  <si>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</si>
  <si>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</si>
  <si>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</si>
  <si>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</si>
  <si>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</si>
  <si>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</si>
  <si>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</si>
  <si>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</si>
  <si>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</si>
  <si>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</si>
  <si>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</si>
  <si>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</si>
  <si>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</si>
  <si>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</si>
  <si>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</si>
  <si>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</si>
  <si>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</si>
  <si>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</si>
  <si>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</si>
  <si>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</si>
  <si>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</si>
  <si>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</si>
  <si>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</si>
  <si>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</si>
  <si>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</si>
  <si>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</si>
  <si>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</si>
  <si>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</si>
  <si>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</si>
  <si>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</si>
  <si>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</si>
  <si>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</si>
  <si>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</si>
  <si>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</si>
  <si>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</si>
  <si>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</si>
  <si>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</si>
  <si>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</si>
  <si>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</si>
  <si>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</si>
  <si>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</si>
  <si>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</si>
  <si>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</si>
  <si>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</si>
  <si>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</si>
  <si>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</si>
  <si>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</si>
  <si>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</si>
  <si>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</si>
  <si>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</si>
  <si>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</si>
  <si>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</si>
  <si>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</si>
  <si>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</si>
  <si>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</si>
  <si>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</si>
  <si>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</si>
  <si>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</si>
  <si>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</si>
  <si>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</si>
  <si>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</si>
  <si>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</si>
  <si>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</si>
  <si>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</si>
  <si>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</si>
  <si>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</si>
  <si>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</si>
  <si>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</si>
  <si>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</si>
  <si>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</si>
  <si>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</si>
  <si>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</si>
  <si>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</si>
  <si>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</si>
  <si>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</si>
  <si>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</si>
  <si>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</si>
  <si>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</si>
  <si>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</si>
  <si>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</si>
  <si>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</si>
  <si>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</si>
  <si>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</si>
  <si>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</si>
  <si>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</si>
  <si>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</si>
  <si>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</si>
  <si>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</si>
  <si>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</si>
  <si>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</si>
  <si>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</si>
  <si>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</si>
  <si>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</si>
  <si>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</si>
  <si>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</si>
  <si>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</si>
  <si>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</si>
  <si>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</si>
  <si>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</si>
  <si>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</si>
  <si>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</si>
  <si>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</si>
  <si>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</si>
  <si>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</si>
  <si>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</si>
  <si>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</si>
  <si>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</si>
  <si>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</si>
  <si>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</si>
  <si>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</si>
  <si>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</si>
  <si>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</si>
  <si>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</si>
  <si>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</si>
  <si>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</si>
  <si>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</si>
  <si>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</si>
  <si>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</si>
  <si>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</si>
  <si>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</si>
  <si>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</si>
  <si>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</si>
  <si>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</si>
  <si>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</si>
  <si>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</si>
  <si>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</si>
  <si>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</si>
  <si>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</si>
  <si>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</si>
  <si>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</si>
  <si>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</si>
  <si>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</si>
  <si>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</si>
  <si>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</si>
  <si>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</si>
  <si>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</si>
  <si>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</si>
  <si>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</si>
  <si>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</si>
  <si>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</si>
  <si>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</si>
  <si>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</si>
  <si>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</si>
  <si>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</si>
  <si>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</si>
  <si>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</si>
  <si>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</si>
  <si>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</si>
  <si>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</si>
  <si>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</si>
  <si>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</si>
  <si>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</si>
  <si>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</si>
  <si>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</si>
  <si>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</si>
  <si>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</si>
  <si>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</si>
  <si>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</si>
  <si>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</si>
  <si>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</si>
  <si>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</si>
  <si>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</si>
  <si>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</si>
  <si>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</si>
  <si>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</si>
  <si>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</si>
  <si>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</si>
  <si>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</si>
  <si>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</si>
  <si>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</si>
  <si>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</si>
  <si>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</si>
  <si>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</si>
  <si>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</si>
  <si>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</si>
  <si>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</si>
  <si>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</si>
  <si>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</si>
  <si>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</si>
  <si>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</si>
  <si>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</si>
  <si>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</si>
  <si>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</si>
  <si>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</si>
  <si>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</si>
  <si>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</si>
  <si>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</si>
  <si>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</si>
  <si>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</si>
  <si>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</si>
  <si>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</si>
  <si>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</si>
  <si>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</si>
  <si>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</si>
  <si>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</si>
  <si>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</si>
  <si>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</si>
  <si>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</si>
  <si>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</si>
  <si>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</si>
  <si>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</si>
  <si>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</si>
  <si>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</si>
  <si>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</si>
  <si>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</si>
  <si>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</si>
  <si>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</si>
  <si>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</si>
  <si>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</si>
  <si>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</si>
  <si>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</si>
  <si>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</si>
  <si>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</si>
  <si>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</si>
  <si>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</si>
  <si>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</si>
  <si>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</si>
  <si>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</si>
  <si>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</si>
  <si>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</si>
  <si>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</si>
  <si>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</si>
  <si>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</si>
  <si>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</si>
  <si>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</si>
  <si>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</si>
  <si>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</si>
  <si>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</si>
  <si>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</si>
  <si>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</si>
  <si>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</si>
  <si>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</si>
  <si>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</si>
  <si>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</si>
  <si>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</si>
  <si>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</si>
  <si>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</si>
  <si>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</si>
  <si>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</si>
  <si>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</si>
  <si>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</si>
  <si>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</si>
  <si>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</si>
  <si>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</si>
  <si>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</si>
  <si>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</si>
  <si>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</si>
  <si>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</si>
  <si>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</si>
  <si>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</si>
  <si>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</si>
  <si>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</si>
  <si>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</si>
  <si>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</si>
  <si>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</si>
  <si>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</si>
  <si>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</si>
  <si>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</si>
  <si>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</si>
  <si>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</si>
  <si>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</si>
  <si>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</si>
  <si>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</si>
  <si>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</si>
  <si>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</si>
  <si>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</si>
  <si>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</si>
  <si>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</si>
  <si>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</si>
  <si>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</si>
  <si>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</si>
  <si>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</si>
  <si>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</si>
  <si>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</si>
  <si>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</si>
  <si>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</si>
  <si>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</si>
  <si>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</si>
  <si>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</si>
  <si>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</si>
  <si>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</si>
  <si>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</si>
  <si>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</si>
  <si>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</si>
  <si>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</si>
  <si>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</si>
  <si>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</si>
  <si>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</si>
  <si>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</si>
  <si>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</si>
  <si>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</si>
  <si>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</si>
  <si>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</si>
  <si>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</si>
  <si>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</si>
  <si>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</si>
  <si>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</si>
  <si>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</si>
  <si>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</si>
  <si>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</si>
  <si>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</si>
  <si>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</si>
  <si>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</si>
  <si>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</si>
  <si>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</si>
  <si>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</si>
  <si>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</si>
  <si>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</si>
  <si>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</si>
  <si>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</si>
  <si>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</si>
  <si>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</si>
  <si>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</si>
  <si>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</si>
  <si>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</si>
  <si>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</si>
  <si>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</si>
  <si>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</si>
  <si>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</si>
  <si>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</si>
  <si>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</si>
  <si>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</si>
  <si>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</si>
  <si>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</si>
  <si>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</si>
  <si>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</si>
  <si>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</si>
  <si>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</si>
  <si>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</si>
  <si>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</si>
  <si>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</si>
  <si>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</si>
  <si>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</si>
  <si>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</si>
  <si>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</si>
  <si>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</si>
  <si>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</si>
  <si>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</si>
  <si>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</si>
  <si>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</si>
  <si>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</si>
  <si>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</si>
  <si>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</si>
  <si>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</si>
  <si>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</si>
  <si>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</si>
  <si>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</si>
  <si>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</si>
  <si>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</si>
  <si>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</si>
  <si>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</si>
  <si>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</si>
  <si>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</si>
  <si>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</si>
  <si>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</si>
  <si>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</si>
  <si>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</si>
  <si>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</si>
  <si>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</si>
  <si>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</si>
  <si>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</si>
  <si>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</si>
  <si>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</si>
  <si>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</si>
  <si>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</si>
  <si>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</si>
  <si>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</si>
  <si>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</si>
  <si>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</si>
  <si>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</si>
  <si>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</si>
  <si>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</si>
  <si>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</si>
  <si>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</si>
  <si>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</si>
  <si>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</si>
  <si>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</si>
  <si>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</si>
  <si>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</si>
  <si>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</si>
  <si>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</si>
  <si>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</si>
  <si>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</si>
  <si>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</si>
  <si>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</si>
  <si>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</si>
  <si>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</si>
  <si>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</si>
  <si>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</si>
  <si>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</si>
  <si>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</si>
  <si>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</si>
  <si>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</si>
  <si>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</si>
  <si>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</si>
  <si>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</si>
  <si>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</si>
  <si>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</si>
  <si>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</si>
  <si>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</si>
  <si>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</si>
  <si>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</si>
  <si>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</si>
  <si>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</si>
  <si>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</si>
  <si>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</si>
  <si>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</si>
  <si>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</si>
  <si>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</si>
  <si>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</si>
  <si>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</si>
  <si>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</si>
  <si>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</si>
  <si>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</si>
  <si>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</si>
  <si>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</si>
  <si>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</si>
  <si>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</si>
  <si>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</si>
  <si>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</si>
  <si>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</si>
  <si>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</si>
  <si>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</si>
  <si>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</si>
  <si>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</si>
  <si>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</si>
  <si>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</si>
  <si>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</si>
  <si>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</si>
  <si>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</si>
  <si>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</si>
  <si>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</si>
  <si>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</si>
  <si>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</si>
  <si>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</si>
  <si>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</si>
  <si>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</si>
  <si>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</si>
  <si>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</si>
  <si>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</si>
  <si>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</si>
  <si>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</si>
  <si>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</si>
  <si>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</si>
  <si>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</si>
  <si>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</si>
  <si>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</si>
  <si>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</si>
  <si>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</si>
  <si>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</si>
  <si>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</si>
  <si>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</si>
  <si>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</si>
  <si>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</si>
  <si>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</si>
  <si>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</si>
  <si>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</si>
  <si>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</si>
  <si>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</si>
  <si>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</si>
  <si>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</si>
  <si>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</si>
  <si>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</si>
  <si>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</si>
  <si>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</si>
  <si>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</si>
  <si>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</si>
  <si>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</si>
  <si>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</si>
  <si>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</si>
  <si>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</si>
  <si>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</si>
  <si>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</si>
  <si>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</si>
  <si>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</si>
  <si>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</si>
  <si>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</si>
  <si>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</si>
  <si>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</si>
  <si>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</si>
  <si>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</si>
  <si>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</si>
  <si>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</si>
  <si>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</si>
  <si>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</si>
  <si>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</si>
  <si>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</si>
  <si>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</si>
  <si>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</si>
  <si>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</si>
  <si>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</si>
  <si>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</si>
  <si>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</si>
  <si>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</si>
  <si>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</si>
  <si>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</si>
  <si>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</si>
  <si>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</si>
  <si>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</si>
  <si>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</si>
  <si>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</si>
  <si>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</si>
  <si>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</si>
  <si>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</si>
  <si>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</si>
  <si>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</si>
  <si>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</si>
  <si>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</si>
  <si>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</si>
  <si>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</si>
  <si>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</si>
  <si>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</si>
  <si>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</si>
  <si>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</si>
  <si>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</si>
  <si>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</si>
  <si>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</si>
  <si>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</si>
  <si>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</si>
  <si>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</si>
  <si>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</si>
  <si>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</si>
  <si>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</si>
  <si>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</si>
  <si>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</si>
  <si>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</si>
  <si>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</si>
  <si>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</si>
  <si>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</si>
  <si>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</si>
  <si>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</si>
  <si>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</si>
  <si>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</si>
  <si>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</si>
  <si>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</si>
  <si>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</si>
  <si>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</si>
  <si>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</si>
  <si>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</si>
  <si>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</si>
  <si>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</si>
  <si>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</si>
  <si>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</si>
  <si>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</si>
  <si>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</si>
  <si>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</si>
  <si>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</si>
  <si>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</si>
  <si>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</si>
  <si>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</si>
  <si>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</si>
  <si>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</si>
  <si>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</si>
  <si>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</si>
  <si>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</si>
  <si>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</si>
  <si>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</si>
  <si>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</si>
  <si>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</si>
  <si>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</si>
  <si>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</si>
  <si>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</si>
  <si>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</si>
  <si>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</si>
  <si>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</si>
  <si>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</si>
  <si>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</si>
  <si>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</si>
  <si>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</si>
  <si>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</si>
  <si>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</si>
  <si>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</si>
  <si>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</si>
  <si>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</si>
  <si>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</si>
  <si>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</si>
  <si>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</si>
  <si>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</si>
  <si>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</si>
  <si>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</si>
  <si>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</si>
  <si>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</si>
  <si>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</si>
  <si>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</si>
  <si>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</si>
  <si>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</si>
  <si>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</si>
  <si>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</si>
  <si>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</si>
  <si>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</si>
  <si>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</si>
  <si>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</si>
  <si>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</si>
  <si>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</si>
  <si>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</si>
  <si>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</si>
  <si>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</si>
  <si>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</si>
  <si>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</si>
  <si>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</si>
  <si>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</si>
  <si>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</si>
  <si>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</si>
  <si>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</si>
  <si>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</si>
  <si>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</si>
  <si>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</si>
  <si>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</si>
  <si>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</si>
  <si>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</si>
  <si>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</si>
  <si>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</si>
  <si>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</si>
  <si>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</si>
  <si>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</si>
  <si>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</si>
  <si>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</si>
  <si>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</si>
  <si>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</si>
  <si>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</si>
  <si>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</si>
  <si>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</si>
  <si>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</si>
  <si>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</si>
  <si>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</si>
  <si>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</si>
  <si>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</si>
  <si>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</si>
  <si>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</si>
  <si>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</si>
  <si>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</si>
  <si>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</si>
  <si>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</si>
  <si>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</si>
  <si>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</si>
  <si>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</si>
  <si>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</si>
  <si>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</si>
  <si>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</si>
  <si>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</si>
  <si>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</si>
  <si>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</si>
  <si>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</si>
  <si>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</si>
  <si>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</si>
  <si>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</si>
  <si>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</si>
  <si>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</si>
  <si>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</si>
  <si>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</si>
  <si>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</si>
  <si>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</si>
  <si>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</si>
  <si>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</si>
  <si>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</si>
  <si>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</si>
  <si>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</si>
  <si>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</si>
  <si>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</si>
  <si>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</si>
  <si>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</si>
  <si>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</si>
  <si>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</si>
  <si>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</si>
  <si>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</si>
  <si>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</si>
  <si>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</si>
  <si>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</si>
  <si>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</si>
  <si>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</si>
  <si>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</si>
  <si>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</si>
  <si>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</si>
  <si>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</si>
  <si>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</si>
  <si>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</si>
  <si>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</si>
  <si>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</si>
  <si>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</si>
  <si>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</si>
  <si>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</si>
  <si>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</si>
  <si>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</si>
  <si>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</si>
  <si>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</si>
  <si>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</si>
  <si>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</si>
  <si>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</si>
  <si>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</si>
  <si>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</si>
  <si>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</si>
  <si>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</si>
  <si>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</si>
  <si>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</si>
  <si>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</si>
  <si>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</si>
  <si>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</si>
  <si>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</si>
  <si>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</si>
  <si>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</si>
  <si>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</si>
  <si>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</si>
  <si>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</si>
  <si>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</si>
  <si>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</si>
  <si>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</si>
  <si>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</si>
  <si>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</si>
  <si>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</si>
  <si>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</si>
  <si>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</si>
  <si>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</si>
  <si>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</si>
  <si>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</si>
  <si>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</si>
  <si>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</si>
  <si>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</si>
  <si>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</si>
  <si>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</si>
  <si>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</si>
  <si>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</si>
  <si>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</si>
  <si>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</si>
  <si>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</si>
  <si>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</si>
  <si>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</si>
  <si>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</si>
  <si>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</si>
  <si>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</si>
  <si>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</si>
  <si>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</si>
  <si>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</si>
  <si>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</si>
  <si>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</si>
  <si>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</si>
  <si>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</si>
  <si>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</si>
  <si>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</si>
  <si>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</si>
  <si>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</si>
  <si>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</si>
  <si>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</si>
  <si>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</si>
  <si>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</si>
  <si>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</si>
  <si>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</si>
  <si>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</si>
  <si>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</si>
  <si>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</si>
  <si>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</si>
  <si>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</si>
  <si>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</si>
  <si>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</si>
  <si>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</si>
  <si>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</si>
  <si>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</si>
  <si>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</si>
  <si>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</si>
  <si>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</si>
  <si>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</si>
  <si>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</si>
  <si>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</si>
  <si>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</si>
  <si>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</si>
  <si>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</si>
  <si>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</si>
  <si>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</si>
  <si>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</si>
  <si>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</si>
  <si>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</si>
  <si>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</si>
  <si>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</si>
  <si>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</si>
  <si>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</si>
  <si>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</si>
  <si>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</si>
  <si>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</si>
  <si>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</si>
  <si>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</si>
  <si>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</si>
  <si>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</si>
  <si>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</si>
  <si>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</si>
  <si>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</si>
  <si>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</si>
  <si>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</si>
  <si>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</si>
  <si>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</si>
  <si>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</si>
  <si>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</si>
  <si>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</si>
  <si>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</si>
  <si>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</si>
  <si>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</si>
  <si>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</si>
  <si>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</si>
  <si>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</si>
  <si>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</si>
  <si>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</si>
  <si>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</si>
  <si>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</si>
  <si>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</si>
  <si>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</si>
  <si>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</si>
  <si>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</si>
  <si>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</si>
  <si>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</si>
  <si>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</si>
  <si>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</si>
  <si>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</si>
  <si>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</si>
  <si>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</si>
  <si>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</si>
  <si>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</si>
  <si>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</si>
  <si>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</si>
  <si>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</si>
  <si>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</si>
  <si>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</si>
  <si>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</si>
  <si>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</si>
  <si>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</si>
  <si>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</si>
  <si>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</si>
  <si>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</si>
  <si>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</si>
  <si>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</si>
  <si>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</si>
  <si>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</si>
  <si>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</si>
  <si>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</si>
  <si>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</si>
  <si>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</si>
  <si>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</si>
  <si>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</si>
  <si>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</si>
  <si>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</si>
  <si>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</si>
  <si>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</si>
  <si>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</si>
  <si>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</si>
  <si>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</si>
  <si>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</si>
  <si>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</si>
  <si>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</si>
  <si>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</si>
  <si>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</si>
  <si>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</si>
  <si>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</si>
  <si>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</si>
  <si>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</si>
  <si>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</si>
  <si>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</si>
  <si>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</si>
  <si>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</si>
  <si>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</si>
  <si>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</si>
  <si>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</si>
  <si>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</si>
  <si>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</si>
  <si>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</si>
  <si>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</si>
  <si>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</si>
  <si>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</si>
  <si>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</si>
  <si>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</si>
  <si>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</si>
  <si>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</si>
  <si>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</si>
  <si>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</si>
  <si>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</si>
  <si>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</si>
  <si>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</si>
  <si>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</si>
  <si>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</si>
  <si>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</si>
  <si>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</si>
  <si>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</si>
  <si>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</si>
  <si>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</si>
  <si>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</si>
  <si>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</si>
  <si>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</si>
  <si>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</si>
  <si>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</si>
  <si>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</si>
  <si>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</si>
  <si>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</si>
  <si>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</si>
  <si>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</si>
  <si>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</si>
  <si>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</si>
  <si>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</si>
  <si>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</si>
  <si>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</si>
  <si>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</si>
  <si>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</si>
  <si>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</si>
  <si>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</si>
  <si>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</si>
  <si>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</si>
  <si>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</si>
  <si>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</si>
  <si>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</si>
  <si>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</si>
  <si>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</si>
  <si>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</si>
  <si>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</si>
  <si>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</si>
  <si>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</si>
  <si>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</si>
  <si>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</si>
  <si>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</si>
  <si>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</si>
  <si>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</si>
  <si>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</si>
  <si>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</si>
  <si>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</si>
  <si>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</si>
  <si>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</si>
  <si>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</si>
  <si>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</si>
  <si>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</si>
  <si>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</si>
  <si>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</si>
  <si>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</si>
  <si>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</si>
  <si>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</si>
  <si>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</si>
  <si>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</si>
  <si>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</si>
  <si>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</si>
  <si>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</si>
  <si>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</si>
  <si>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</si>
  <si>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</si>
  <si>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</si>
  <si>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</si>
  <si>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</si>
  <si>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</si>
  <si>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</si>
  <si>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</si>
  <si>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</si>
  <si>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</si>
  <si>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</si>
  <si>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</si>
  <si>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</si>
  <si>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</si>
  <si>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</si>
  <si>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</si>
  <si>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</si>
  <si>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</si>
  <si>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</si>
  <si>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</si>
  <si>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</si>
  <si>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</si>
  <si>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</si>
  <si>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</si>
  <si>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</si>
  <si>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</si>
  <si>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</si>
  <si>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</si>
  <si>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</si>
  <si>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</si>
  <si>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</si>
  <si>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</si>
  <si>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</si>
  <si>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</si>
  <si>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</si>
  <si>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</si>
  <si>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</si>
  <si>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</si>
  <si>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</si>
  <si>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</si>
  <si>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</si>
  <si>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</si>
  <si>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</si>
  <si>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</si>
  <si>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</si>
  <si>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</si>
  <si>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</si>
  <si>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</si>
  <si>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</si>
  <si>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</si>
  <si>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</si>
  <si>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</si>
  <si>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</si>
  <si>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</si>
  <si>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</si>
  <si>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</si>
  <si>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</si>
  <si>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</si>
  <si>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</si>
  <si>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</si>
  <si>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</si>
  <si>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</si>
  <si>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</si>
  <si>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</si>
  <si>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</si>
  <si>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</si>
  <si>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</si>
  <si>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</si>
  <si>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</si>
  <si>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</si>
  <si>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</si>
  <si>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</si>
  <si>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</si>
  <si>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</si>
  <si>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</si>
  <si>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</si>
  <si>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</si>
  <si>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</si>
  <si>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</si>
  <si>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</si>
  <si>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</si>
  <si>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</si>
  <si>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</si>
  <si>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</si>
  <si>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</si>
  <si>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</si>
  <si>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</si>
  <si>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</si>
  <si>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</si>
  <si>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</si>
  <si>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</si>
  <si>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</si>
  <si>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</si>
  <si>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</si>
  <si>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</si>
  <si>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</si>
  <si>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</si>
  <si>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</si>
  <si>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</si>
  <si>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</si>
  <si>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</si>
  <si>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</si>
  <si>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</si>
  <si>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</si>
  <si>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</si>
  <si>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</si>
  <si>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</si>
  <si>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</si>
  <si>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</si>
  <si>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</si>
  <si>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</si>
  <si>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</si>
  <si>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</si>
  <si>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</si>
  <si>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</si>
  <si>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</si>
  <si>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</si>
  <si>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</si>
  <si>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</si>
  <si>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</si>
  <si>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</si>
  <si>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</si>
  <si>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</si>
  <si>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</si>
  <si>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</si>
  <si>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</si>
  <si>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</si>
  <si>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</si>
  <si>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</si>
  <si>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</si>
  <si>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</si>
  <si>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</si>
  <si>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</si>
  <si>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</si>
  <si>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</si>
  <si>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</si>
  <si>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</si>
  <si>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</si>
  <si>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</si>
  <si>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</si>
  <si>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</si>
  <si>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</si>
  <si>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</si>
  <si>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</si>
  <si>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</si>
  <si>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</si>
  <si>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</si>
  <si>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</si>
  <si>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</si>
  <si>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</si>
  <si>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</si>
  <si>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</si>
  <si>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</si>
  <si>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</si>
  <si>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</si>
  <si>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</si>
  <si>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</si>
  <si>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</si>
  <si>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</si>
  <si>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</si>
  <si>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</si>
  <si>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</si>
  <si>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</si>
  <si>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</si>
  <si>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</si>
  <si>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</si>
  <si>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</si>
  <si>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</si>
  <si>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</si>
  <si>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</si>
  <si>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</si>
  <si>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</si>
  <si>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</si>
  <si>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</si>
  <si>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</si>
  <si>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</si>
  <si>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</si>
  <si>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</si>
  <si>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</si>
  <si>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</si>
  <si>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</si>
  <si>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</si>
  <si>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</si>
  <si>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</si>
  <si>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</si>
  <si>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</si>
  <si>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</si>
  <si>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</si>
  <si>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</si>
  <si>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</si>
  <si>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</si>
  <si>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</si>
  <si>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</si>
  <si>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</si>
  <si>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</si>
  <si>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</si>
  <si>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</si>
  <si>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</si>
  <si>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</si>
  <si>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</si>
  <si>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</si>
  <si>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</si>
  <si>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</si>
  <si>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</si>
  <si>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</si>
  <si>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</si>
  <si>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</si>
  <si>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</si>
  <si>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</si>
  <si>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</si>
  <si>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</si>
  <si>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</si>
  <si>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</si>
  <si>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</si>
  <si>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</si>
  <si>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</si>
  <si>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</si>
  <si>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</si>
  <si>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</si>
  <si>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</si>
  <si>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</si>
  <si>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</si>
  <si>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</si>
  <si>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</si>
  <si>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</si>
  <si>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</si>
  <si>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</si>
  <si>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</si>
  <si>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</si>
  <si>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</si>
  <si>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</si>
  <si>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</si>
  <si>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</si>
  <si>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</si>
  <si>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</si>
  <si>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</si>
  <si>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</si>
  <si>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</si>
  <si>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</si>
  <si>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</si>
  <si>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</si>
  <si>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</si>
  <si>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</si>
  <si>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</si>
  <si>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</si>
  <si>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</si>
  <si>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</si>
  <si>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</si>
  <si>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</si>
  <si>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</si>
  <si>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</si>
  <si>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</si>
  <si>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</si>
  <si>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</si>
  <si>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</si>
  <si>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</si>
  <si>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</si>
  <si>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</si>
  <si>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</si>
  <si>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</si>
  <si>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</si>
  <si>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</si>
  <si>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</si>
  <si>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</si>
  <si>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</si>
  <si>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</si>
  <si>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</si>
  <si>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</si>
  <si>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</si>
  <si>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</si>
  <si>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</si>
  <si>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</si>
  <si>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</si>
  <si>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</si>
  <si>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</si>
  <si>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</si>
  <si>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</si>
  <si>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</si>
  <si>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</si>
  <si>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</si>
  <si>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</si>
  <si>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</si>
  <si>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</si>
  <si>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</si>
  <si>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</si>
  <si>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</si>
  <si>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</si>
  <si>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</si>
  <si>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</si>
  <si>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</si>
  <si>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</si>
  <si>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</si>
  <si>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</si>
  <si>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</si>
  <si>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</si>
  <si>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</si>
  <si>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</si>
  <si>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</si>
  <si>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</si>
  <si>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</si>
  <si>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</si>
  <si>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</si>
  <si>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</si>
  <si>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</si>
  <si>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</si>
  <si>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</si>
  <si>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</si>
  <si>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</si>
  <si>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</si>
  <si>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</si>
  <si>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</si>
  <si>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</si>
  <si>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</si>
  <si>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</si>
  <si>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</si>
  <si>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</si>
  <si>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</si>
  <si>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</si>
  <si>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</si>
  <si>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</si>
  <si>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</si>
  <si>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</si>
  <si>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</si>
  <si>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</si>
  <si>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</si>
  <si>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</si>
  <si>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</si>
  <si>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</si>
  <si>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</si>
  <si>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</si>
  <si>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</si>
  <si>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</si>
  <si>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</si>
  <si>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</si>
  <si>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</si>
  <si>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</si>
  <si>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</si>
  <si>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</si>
  <si>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</si>
  <si>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</si>
  <si>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</si>
  <si>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</si>
  <si>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</si>
  <si>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</si>
  <si>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</si>
  <si>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</si>
  <si>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</si>
  <si>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</si>
  <si>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</si>
  <si>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</si>
  <si>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</si>
  <si>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</si>
  <si>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</si>
  <si>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</si>
  <si>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</si>
  <si>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</si>
  <si>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</si>
  <si>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</si>
  <si>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</si>
  <si>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</si>
  <si>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</si>
  <si>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</si>
  <si>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</si>
  <si>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</si>
  <si>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</si>
  <si>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</si>
  <si>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</si>
  <si>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</si>
  <si>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</si>
  <si>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</si>
  <si>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</si>
  <si>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</si>
  <si>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</si>
  <si>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</si>
  <si>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</si>
  <si>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</si>
  <si>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</si>
  <si>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</si>
  <si>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</si>
  <si>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</si>
  <si>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</si>
  <si>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</si>
  <si>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</si>
  <si>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</si>
  <si>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</si>
  <si>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</si>
  <si>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</si>
  <si>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</si>
  <si>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</si>
  <si>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</si>
  <si>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</si>
  <si>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</si>
  <si>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</si>
  <si>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</si>
  <si>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</si>
  <si>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</si>
  <si>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</si>
  <si>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</si>
  <si>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</si>
  <si>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</si>
  <si>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</si>
  <si>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</si>
  <si>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</si>
  <si>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</si>
  <si>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</si>
  <si>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</si>
  <si>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</si>
  <si>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</si>
  <si>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</si>
  <si>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</si>
  <si>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</si>
  <si>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</si>
  <si>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</si>
  <si>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</si>
  <si>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</si>
  <si>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</si>
  <si>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</si>
  <si>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</si>
  <si>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</si>
  <si>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</si>
  <si>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</si>
  <si>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</si>
  <si>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</si>
  <si>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</si>
  <si>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</si>
  <si>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</si>
  <si>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</si>
  <si>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</si>
  <si>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</si>
  <si>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</si>
  <si>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</si>
  <si>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</si>
  <si>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</si>
  <si>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</si>
  <si>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</si>
  <si>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</si>
  <si>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</si>
  <si>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</si>
  <si>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</si>
  <si>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</si>
  <si>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</si>
  <si>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</si>
  <si>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</si>
  <si>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</si>
  <si>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</si>
  <si>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</si>
  <si>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</si>
  <si>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</si>
  <si>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</si>
  <si>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</si>
  <si>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</si>
  <si>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</si>
  <si>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</si>
  <si>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</si>
  <si>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</si>
  <si>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</si>
  <si>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</si>
  <si>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</si>
  <si>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</si>
  <si>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</si>
  <si>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</si>
  <si>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</si>
  <si>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</si>
  <si>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</si>
  <si>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</si>
  <si>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</si>
  <si>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</si>
  <si>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</si>
  <si>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</si>
  <si>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</si>
  <si>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</si>
  <si>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</si>
  <si>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</si>
  <si>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</si>
  <si>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</si>
  <si>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</si>
  <si>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</si>
  <si>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</si>
  <si>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</si>
  <si>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</si>
  <si>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</si>
  <si>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</si>
  <si>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</si>
  <si>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</si>
  <si>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</si>
  <si>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</si>
  <si>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</si>
  <si>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</si>
  <si>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</si>
  <si>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</si>
  <si>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</si>
  <si>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</si>
  <si>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</si>
  <si>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</si>
  <si>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</si>
  <si>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</si>
  <si>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</si>
  <si>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</si>
  <si>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</si>
  <si>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</si>
  <si>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</si>
  <si>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</si>
  <si>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</si>
  <si>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</si>
  <si>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</si>
  <si>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</si>
  <si>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</si>
  <si>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</si>
  <si>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</si>
  <si>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</si>
  <si>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</si>
  <si>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</si>
  <si>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</si>
  <si>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</si>
  <si>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</si>
  <si>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</si>
  <si>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</si>
  <si>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</si>
  <si>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</si>
  <si>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</si>
  <si>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</si>
  <si>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</si>
  <si>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</si>
  <si>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</si>
  <si>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</si>
  <si>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</si>
  <si>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</si>
  <si>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</si>
  <si>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</si>
  <si>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</si>
  <si>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</si>
  <si>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</si>
  <si>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</si>
  <si>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</si>
  <si>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</si>
  <si>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</si>
  <si>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</si>
  <si>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</si>
  <si>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</si>
  <si>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</si>
  <si>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</si>
  <si>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</si>
  <si>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</si>
  <si>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</si>
  <si>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</si>
  <si>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</si>
  <si>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</si>
  <si>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</si>
  <si>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</si>
  <si>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</si>
  <si>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</si>
  <si>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</si>
  <si>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</si>
  <si>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</si>
  <si>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</si>
  <si>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</si>
  <si>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</si>
  <si>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</si>
  <si>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</si>
  <si>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</si>
  <si>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</si>
  <si>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</si>
  <si>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</si>
  <si>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</si>
  <si>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</si>
  <si>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</si>
  <si>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</si>
  <si>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</si>
  <si>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</si>
  <si>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</si>
  <si>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</si>
  <si>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</si>
  <si>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</si>
  <si>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</si>
  <si>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</si>
  <si>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</si>
  <si>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</si>
  <si>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</si>
  <si>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</si>
  <si>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</si>
  <si>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</si>
  <si>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</si>
  <si>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</si>
  <si>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</si>
  <si>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</si>
  <si>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</si>
  <si>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</si>
  <si>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</si>
  <si>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</si>
  <si>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</si>
  <si>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</si>
  <si>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</si>
  <si>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</si>
  <si>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</si>
  <si>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</si>
  <si>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</si>
  <si>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</si>
  <si>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</si>
  <si>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</si>
  <si>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</si>
  <si>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</si>
  <si>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</si>
  <si>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</si>
  <si>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</si>
  <si>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</si>
  <si>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</si>
  <si>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</si>
  <si>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</si>
  <si>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</si>
  <si>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</si>
  <si>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</si>
  <si>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</si>
  <si>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</si>
  <si>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</si>
  <si>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</si>
  <si>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</si>
  <si>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</si>
  <si>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</si>
  <si>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</si>
  <si>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</si>
  <si>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</si>
  <si>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</si>
  <si>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</si>
  <si>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</si>
  <si>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</si>
  <si>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</si>
  <si>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</si>
  <si>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</si>
  <si>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</si>
  <si>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</si>
  <si>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</si>
  <si>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</si>
  <si>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</si>
  <si>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</si>
  <si>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</si>
  <si>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</si>
  <si>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</si>
  <si>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</si>
  <si>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</si>
  <si>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</si>
  <si>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</si>
  <si>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</si>
  <si>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</si>
  <si>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</si>
  <si>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</si>
  <si>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</si>
  <si>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</si>
  <si>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</si>
  <si>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</si>
  <si>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</si>
  <si>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</si>
  <si>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</si>
  <si>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</si>
  <si>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</si>
  <si>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</si>
  <si>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</si>
  <si>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</si>
  <si>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</si>
  <si>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</si>
  <si>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</si>
  <si>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</si>
  <si>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</si>
  <si>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</si>
  <si>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</si>
  <si>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</si>
  <si>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</si>
  <si>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</si>
  <si>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</si>
  <si>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</si>
  <si>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</si>
  <si>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</si>
  <si>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</si>
  <si>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</si>
  <si>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</si>
  <si>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</si>
  <si>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</si>
  <si>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</si>
  <si>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</si>
  <si>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</si>
  <si>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</si>
  <si>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</si>
  <si>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</si>
  <si>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</si>
  <si>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</si>
  <si>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</si>
  <si>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</si>
  <si>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</si>
  <si>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</si>
  <si>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</si>
  <si>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</si>
  <si>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</si>
  <si>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</si>
  <si>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</si>
  <si>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</si>
  <si>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</si>
  <si>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</si>
  <si>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</si>
  <si>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</si>
  <si>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</si>
  <si>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</si>
  <si>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</si>
  <si>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</si>
  <si>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</si>
  <si>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</si>
  <si>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</si>
  <si>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</si>
  <si>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</si>
  <si>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</si>
  <si>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</si>
  <si>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</si>
  <si>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</si>
  <si>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</si>
  <si>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</si>
  <si>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</si>
  <si>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</si>
  <si>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</si>
  <si>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</si>
  <si>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</si>
  <si>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</si>
  <si>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</si>
  <si>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</si>
  <si>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</si>
  <si>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</si>
  <si>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</si>
  <si>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</si>
  <si>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</si>
  <si>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</si>
  <si>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</si>
  <si>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</si>
  <si>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</si>
  <si>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</si>
  <si>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</si>
  <si>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</si>
  <si>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</si>
  <si>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</si>
  <si>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</si>
  <si>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</si>
  <si>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</si>
  <si>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</si>
  <si>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</si>
  <si>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</si>
  <si>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</si>
  <si>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</si>
  <si>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</si>
  <si>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</si>
  <si>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</si>
  <si>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</si>
  <si>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</si>
  <si>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</si>
  <si>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</si>
  <si>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</si>
  <si>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</si>
  <si>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</si>
  <si>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</si>
  <si>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</si>
  <si>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</si>
  <si>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</si>
  <si>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</si>
  <si>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</si>
  <si>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</si>
  <si>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</si>
  <si>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</si>
  <si>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</si>
  <si>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</si>
  <si>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</si>
  <si>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</si>
  <si>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</si>
  <si>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</si>
  <si>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</si>
  <si>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</si>
  <si>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</si>
  <si>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</si>
  <si>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</si>
  <si>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</si>
  <si>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</si>
  <si>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</si>
  <si>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</si>
  <si>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</si>
  <si>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</si>
  <si>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</si>
  <si>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</si>
  <si>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</si>
  <si>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</si>
  <si>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</si>
  <si>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</si>
  <si>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</si>
  <si>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</si>
  <si>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</si>
  <si>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</si>
  <si>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</si>
  <si>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</si>
  <si>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</si>
  <si>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</si>
  <si>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</si>
  <si>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</si>
  <si>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</si>
  <si>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</si>
  <si>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</si>
  <si>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</si>
  <si>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</si>
  <si>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</si>
  <si>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</si>
  <si>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</si>
  <si>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</si>
  <si>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</si>
  <si>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</si>
  <si>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</si>
  <si>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</si>
  <si>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</si>
  <si>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</si>
  <si>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</si>
  <si>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</si>
  <si>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</si>
  <si>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</si>
  <si>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</si>
  <si>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</si>
  <si>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</si>
  <si>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</si>
  <si>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</si>
  <si>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</si>
  <si>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</si>
  <si>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</si>
  <si>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</si>
  <si>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</si>
  <si>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</si>
  <si>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</si>
  <si>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</si>
  <si>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</si>
  <si>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</si>
  <si>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</si>
  <si>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</si>
  <si>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</si>
  <si>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</si>
  <si>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</si>
  <si>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</si>
  <si>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</si>
  <si>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</si>
  <si>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</si>
  <si>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</si>
  <si>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</si>
  <si>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</si>
  <si>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</si>
  <si>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</si>
  <si>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</si>
  <si>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</si>
  <si>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</si>
  <si>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</si>
  <si>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</si>
  <si>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</si>
  <si>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</si>
  <si>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</si>
  <si>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</si>
  <si>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</si>
  <si>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</si>
  <si>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</si>
  <si>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</si>
  <si>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</si>
  <si>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</si>
  <si>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</si>
  <si>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</si>
  <si>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</si>
  <si>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</si>
  <si>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</si>
  <si>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</si>
  <si>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</si>
  <si>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</si>
  <si>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</si>
  <si>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</si>
  <si>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</si>
  <si>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</si>
  <si>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</si>
  <si>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</si>
  <si>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</si>
  <si>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</si>
  <si>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</si>
  <si>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</si>
  <si>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</si>
  <si>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</si>
  <si>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</si>
  <si>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</si>
  <si>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</si>
  <si>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</si>
  <si>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</si>
  <si>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</si>
  <si>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</si>
  <si>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</si>
  <si>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</si>
  <si>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</si>
  <si>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</si>
  <si>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</si>
  <si>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</si>
  <si>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</si>
  <si>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</si>
  <si>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</si>
  <si>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</si>
  <si>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</si>
  <si>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</si>
  <si>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</si>
  <si>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</si>
  <si>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</si>
  <si>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</si>
  <si>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</si>
  <si>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</si>
  <si>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</si>
  <si>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</si>
  <si>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</si>
  <si>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</si>
  <si>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</si>
  <si>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</si>
  <si>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</si>
  <si>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</si>
  <si>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</si>
  <si>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</si>
  <si>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</si>
  <si>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</si>
  <si>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</si>
  <si>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</si>
  <si>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</si>
  <si>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</si>
  <si>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</si>
  <si>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</si>
  <si>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</si>
  <si>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</si>
  <si>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</si>
  <si>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</si>
  <si>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</si>
  <si>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</si>
  <si>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</si>
  <si>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</si>
  <si>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</si>
  <si>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</si>
  <si>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</si>
  <si>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</si>
  <si>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</si>
  <si>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</si>
  <si>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</si>
  <si>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</si>
  <si>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</si>
  <si>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</si>
  <si>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</si>
  <si>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</si>
  <si>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</si>
  <si>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</si>
  <si>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</si>
  <si>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</si>
  <si>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</si>
  <si>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</si>
  <si>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</si>
  <si>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</si>
  <si>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</si>
  <si>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</si>
  <si>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</si>
  <si>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</si>
  <si>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</si>
  <si>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</si>
  <si>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</si>
  <si>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</si>
  <si>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</si>
  <si>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</si>
  <si>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</si>
  <si>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</si>
  <si>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</si>
  <si>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</si>
  <si>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</si>
  <si>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</si>
  <si>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</si>
  <si>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</si>
  <si>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</si>
  <si>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</si>
  <si>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</si>
  <si>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</si>
  <si>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</si>
  <si>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</si>
  <si>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</si>
  <si>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</si>
  <si>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</si>
  <si>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</si>
  <si>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</si>
  <si>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</si>
  <si>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</si>
  <si>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</si>
  <si>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</si>
  <si>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</si>
  <si>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</si>
  <si>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</si>
  <si>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</si>
  <si>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</si>
  <si>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</si>
  <si>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</si>
  <si>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</si>
  <si>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</si>
  <si>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</si>
  <si>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</si>
  <si>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</si>
  <si>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</si>
  <si>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</si>
  <si>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</si>
  <si>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</si>
  <si>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</si>
  <si>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</si>
  <si>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</si>
  <si>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</si>
  <si>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</si>
  <si>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</si>
  <si>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</si>
  <si>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</si>
  <si>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</si>
  <si>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</si>
  <si>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</si>
  <si>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</si>
  <si>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</si>
  <si>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</si>
  <si>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</si>
  <si>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</si>
  <si>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</si>
  <si>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</si>
  <si>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</si>
  <si>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</si>
  <si>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</si>
  <si>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</si>
  <si>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</si>
  <si>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</si>
  <si>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</si>
  <si>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</si>
  <si>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</si>
  <si>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</si>
  <si>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</si>
  <si>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</si>
  <si>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</si>
  <si>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</si>
  <si>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</si>
  <si>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</si>
  <si>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</si>
  <si>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</si>
  <si>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</si>
  <si>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</si>
  <si>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</si>
  <si>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</si>
  <si>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</si>
  <si>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</si>
  <si>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</si>
  <si>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</si>
  <si>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</si>
  <si>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</si>
  <si>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</si>
  <si>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</si>
  <si>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</si>
  <si>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</si>
  <si>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</si>
  <si>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</si>
  <si>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</si>
  <si>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</si>
  <si>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</si>
  <si>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</si>
  <si>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</si>
  <si>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</si>
  <si>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</si>
  <si>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</si>
  <si>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</si>
  <si>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</si>
  <si>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</si>
  <si>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</si>
  <si>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</si>
  <si>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</si>
  <si>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</si>
  <si>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</si>
  <si>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</si>
  <si>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</si>
  <si>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</si>
  <si>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</si>
  <si>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</si>
  <si>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</si>
  <si>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</si>
  <si>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</si>
  <si>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</si>
  <si>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</si>
  <si>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</si>
  <si>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</si>
  <si>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</si>
  <si>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</si>
  <si>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</si>
  <si>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</si>
  <si>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</si>
  <si>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</si>
  <si>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</si>
  <si>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</si>
  <si>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</si>
  <si>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</si>
  <si>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</si>
  <si>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</si>
  <si>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</si>
  <si>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</si>
  <si>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</si>
  <si>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</si>
  <si>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</si>
  <si>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</si>
  <si>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</si>
  <si>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</si>
  <si>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</si>
  <si>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</si>
  <si>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</si>
  <si>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</si>
  <si>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</si>
  <si>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</si>
  <si>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</si>
  <si>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</si>
  <si>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</si>
  <si>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</si>
  <si>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</si>
  <si>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</si>
  <si>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</si>
  <si>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</si>
  <si>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</si>
  <si>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</si>
  <si>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</si>
  <si>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</si>
  <si>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</si>
  <si>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</si>
  <si>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</si>
  <si>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</si>
  <si>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</si>
  <si>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</si>
  <si>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</si>
  <si>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</si>
  <si>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</si>
  <si>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</si>
  <si>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</si>
  <si>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</si>
  <si>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</si>
  <si>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</si>
  <si>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</si>
  <si>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</si>
  <si>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</si>
  <si>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</si>
  <si>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</si>
  <si>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</si>
  <si>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</si>
  <si>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</si>
  <si>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</si>
  <si>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</si>
  <si>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</si>
  <si>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</si>
  <si>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</si>
  <si>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</si>
  <si>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</si>
  <si>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</si>
  <si>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</si>
  <si>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</si>
  <si>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</si>
  <si>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</si>
  <si>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</si>
  <si>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</si>
  <si>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</si>
  <si>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</si>
  <si>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</si>
  <si>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</si>
  <si>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</si>
  <si>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</si>
  <si>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</si>
  <si>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</si>
  <si>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</si>
  <si>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</si>
  <si>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</si>
  <si>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</si>
  <si>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</si>
  <si>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</si>
  <si>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</si>
  <si>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</si>
  <si>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</si>
  <si>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</si>
  <si>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</si>
  <si>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</si>
  <si>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</si>
  <si>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</si>
  <si>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</si>
  <si>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</si>
  <si>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</si>
  <si>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</si>
  <si>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</si>
  <si>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</si>
  <si>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</si>
  <si>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</si>
  <si>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</si>
  <si>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</si>
  <si>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</si>
  <si>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</si>
  <si>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</si>
  <si>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</si>
  <si>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</si>
  <si>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</si>
  <si>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</si>
  <si>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</si>
  <si>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</si>
  <si>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</si>
  <si>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</si>
  <si>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</si>
  <si>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</si>
  <si>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</si>
  <si>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</si>
  <si>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</si>
  <si>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</si>
  <si>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</si>
  <si>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</si>
  <si>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</si>
  <si>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</si>
  <si>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</si>
  <si>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</si>
  <si>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</si>
  <si>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</si>
  <si>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</si>
  <si>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</si>
  <si>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</si>
  <si>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</si>
  <si>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</si>
  <si>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</si>
  <si>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</si>
  <si>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</si>
  <si>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</si>
  <si>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</si>
  <si>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</si>
  <si>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</si>
  <si>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</si>
  <si>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</si>
  <si>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</si>
  <si>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</si>
  <si>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</si>
  <si>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</si>
  <si>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</si>
  <si>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</si>
  <si>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</si>
  <si>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</si>
  <si>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</si>
  <si>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</si>
  <si>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</si>
  <si>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</si>
  <si>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</si>
  <si>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</si>
  <si>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</si>
  <si>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</si>
  <si>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</si>
  <si>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</si>
  <si>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</si>
  <si>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</si>
  <si>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</si>
  <si>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</si>
  <si>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</si>
  <si>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</si>
  <si>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</si>
  <si>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</si>
  <si>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</si>
  <si>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</si>
  <si>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</si>
  <si>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</si>
  <si>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</si>
  <si>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</si>
  <si>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</si>
  <si>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</si>
  <si>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</si>
  <si>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</si>
  <si>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</si>
  <si>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</si>
  <si>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</si>
  <si>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</si>
  <si>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</si>
  <si>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</si>
  <si>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</si>
  <si>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</si>
  <si>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</si>
  <si>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</si>
  <si>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</si>
  <si>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</si>
  <si>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</si>
  <si>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</si>
  <si>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</si>
  <si>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</si>
  <si>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</si>
  <si>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</si>
  <si>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</si>
  <si>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</si>
  <si>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</si>
  <si>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</si>
  <si>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</si>
  <si>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</si>
  <si>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</si>
  <si>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</si>
  <si>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</si>
  <si>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</si>
  <si>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</si>
  <si>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</si>
  <si>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</si>
  <si>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</si>
  <si>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</si>
  <si>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</si>
  <si>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</si>
  <si>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</si>
  <si>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</si>
  <si>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</si>
  <si>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</si>
  <si>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</si>
  <si>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</si>
  <si>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</si>
  <si>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</si>
  <si>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</si>
  <si>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</si>
  <si>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</si>
  <si>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</si>
  <si>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</si>
  <si>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</si>
  <si>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</si>
  <si>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</si>
  <si>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</si>
  <si>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</si>
  <si>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</si>
  <si>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</si>
  <si>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</si>
  <si>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</si>
  <si>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</si>
  <si>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</si>
  <si>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</si>
  <si>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</si>
  <si>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</si>
  <si>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</si>
  <si>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</si>
  <si>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</si>
  <si>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</si>
  <si>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</si>
  <si>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</si>
  <si>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</si>
  <si>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</si>
  <si>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</si>
  <si>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</si>
  <si>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</si>
  <si>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</si>
  <si>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</si>
  <si>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</si>
  <si>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</si>
  <si>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</si>
  <si>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</si>
  <si>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</si>
  <si>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</si>
  <si>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</si>
  <si>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</si>
  <si>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</si>
  <si>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</si>
  <si>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</si>
  <si>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</si>
  <si>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</si>
  <si>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</si>
  <si>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</si>
  <si>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</si>
  <si>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</si>
  <si>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</si>
  <si>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</si>
  <si>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</si>
  <si>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</si>
  <si>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</si>
  <si>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</si>
  <si>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</si>
  <si>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</si>
  <si>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</si>
  <si>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</si>
  <si>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</si>
  <si>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</si>
  <si>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</si>
  <si>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</si>
  <si>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</si>
  <si>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</si>
  <si>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</si>
  <si>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</si>
  <si>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</si>
  <si>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</si>
  <si>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</si>
  <si>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</si>
  <si>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</si>
  <si>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</si>
  <si>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</si>
  <si>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</si>
  <si>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</si>
  <si>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</si>
  <si>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</si>
  <si>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</si>
  <si>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</si>
  <si>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</si>
  <si>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</si>
  <si>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</si>
  <si>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</si>
  <si>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</si>
  <si>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</si>
  <si>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</si>
  <si>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</si>
  <si>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</si>
  <si>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</si>
  <si>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</si>
  <si>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</si>
  <si>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</si>
  <si>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</si>
  <si>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</si>
  <si>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</si>
  <si>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</si>
  <si>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</si>
  <si>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</si>
  <si>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</si>
  <si>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</si>
  <si>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</si>
  <si>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</si>
  <si>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</si>
  <si>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</si>
  <si>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</si>
  <si>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</si>
  <si>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</si>
  <si>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</si>
  <si>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</si>
  <si>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</si>
  <si>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</si>
  <si>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</si>
  <si>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</si>
  <si>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</si>
  <si>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</si>
  <si>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</si>
  <si>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</si>
  <si>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</si>
  <si>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</si>
  <si>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</si>
  <si>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</si>
  <si>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</si>
  <si>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</si>
  <si>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</si>
  <si>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</si>
  <si>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</si>
  <si>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</si>
  <si>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</si>
  <si>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</si>
  <si>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</si>
  <si>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</si>
  <si>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</si>
  <si>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</si>
  <si>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</si>
  <si>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</si>
  <si>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</si>
  <si>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</si>
  <si>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</si>
  <si>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</si>
  <si>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</si>
  <si>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</si>
  <si>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</si>
  <si>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</si>
  <si>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</si>
  <si>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</si>
  <si>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</si>
  <si>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</si>
  <si>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</si>
  <si>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</si>
  <si>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</si>
  <si>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</si>
  <si>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</si>
  <si>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</si>
  <si>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</si>
  <si>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</si>
  <si>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</si>
  <si>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</si>
  <si>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</si>
  <si>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</si>
  <si>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</si>
  <si>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</si>
  <si>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</si>
  <si>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</si>
  <si>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</si>
  <si>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</si>
  <si>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</si>
  <si>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</si>
  <si>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</si>
  <si>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</si>
  <si>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</si>
  <si>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</si>
  <si>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</si>
  <si>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</si>
  <si>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</si>
  <si>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</si>
  <si>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</si>
  <si>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</si>
  <si>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</si>
  <si>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</si>
  <si>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</si>
  <si>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</si>
  <si>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</si>
  <si>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</si>
  <si>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</si>
  <si>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</si>
  <si>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</si>
  <si>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</si>
  <si>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</si>
  <si>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</si>
  <si>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</si>
  <si>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</si>
  <si>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</si>
  <si>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</si>
  <si>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</si>
  <si>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</si>
  <si>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</si>
  <si>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</si>
  <si>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</si>
  <si>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</si>
  <si>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</si>
  <si>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</si>
  <si>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</si>
  <si>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</si>
  <si>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</si>
  <si>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</si>
  <si>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</si>
  <si>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</si>
  <si>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</si>
  <si>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</si>
  <si>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</si>
  <si>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</si>
  <si>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</si>
  <si>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</si>
  <si>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</si>
  <si>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</si>
  <si>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</si>
  <si>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</si>
  <si>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</si>
  <si>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</si>
  <si>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</si>
  <si>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</si>
  <si>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</si>
  <si>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</si>
  <si>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</si>
  <si>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</si>
  <si>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</si>
  <si>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</si>
  <si>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</si>
  <si>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</si>
  <si>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</si>
  <si>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</si>
  <si>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</si>
  <si>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</si>
  <si>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</si>
  <si>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</si>
  <si>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</si>
  <si>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</si>
  <si>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</si>
  <si>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</si>
  <si>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</si>
  <si>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</si>
  <si>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</si>
  <si>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</si>
  <si>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</si>
  <si>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</si>
  <si>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</si>
  <si>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</si>
  <si>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</si>
  <si>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</si>
  <si>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</si>
  <si>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</si>
  <si>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</si>
  <si>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</si>
  <si>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</si>
  <si>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</si>
  <si>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</si>
  <si>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</si>
  <si>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</si>
  <si>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</si>
  <si>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</si>
  <si>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</si>
  <si>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</si>
  <si>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</si>
  <si>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</si>
  <si>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</si>
  <si>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</si>
  <si>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</si>
  <si>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</si>
  <si>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</si>
  <si>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</si>
  <si>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</si>
  <si>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</si>
  <si>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</si>
  <si>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</si>
  <si>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</si>
  <si>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</si>
  <si>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</si>
  <si>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</si>
  <si>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</si>
  <si>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</si>
  <si>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</si>
  <si>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</si>
  <si>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</si>
  <si>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</si>
  <si>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</si>
  <si>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</si>
  <si>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</si>
  <si>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</si>
  <si>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</si>
  <si>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</si>
  <si>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</si>
  <si>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</si>
  <si>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</si>
  <si>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</si>
  <si>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</si>
  <si>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</si>
  <si>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</si>
  <si>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</si>
  <si>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</si>
  <si>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</si>
  <si>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</si>
  <si>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</si>
  <si>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</si>
  <si>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</si>
  <si>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</si>
  <si>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</si>
  <si>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</si>
  <si>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</si>
  <si>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</si>
  <si>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</si>
  <si>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</si>
  <si>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</si>
  <si>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</si>
  <si>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</si>
  <si>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</si>
  <si>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</si>
  <si>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</si>
  <si>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</si>
  <si>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</si>
  <si>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</si>
  <si>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</si>
  <si>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</si>
  <si>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</si>
  <si>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</si>
  <si>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</si>
  <si>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</si>
  <si>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</si>
  <si>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</si>
  <si>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</si>
  <si>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</si>
  <si>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</si>
  <si>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</si>
  <si>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</si>
  <si>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</si>
  <si>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</si>
  <si>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</si>
  <si>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</si>
  <si>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</si>
  <si>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</si>
  <si>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</si>
  <si>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</si>
  <si>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</si>
  <si>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</si>
  <si>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</si>
  <si>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</si>
  <si>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</si>
  <si>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</si>
  <si>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</si>
  <si>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</si>
  <si>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</si>
  <si>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</si>
  <si>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</si>
  <si>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</si>
  <si>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</si>
  <si>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</si>
  <si>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</si>
  <si>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</si>
  <si>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</si>
  <si>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</si>
  <si>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</si>
  <si>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</si>
  <si>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</si>
  <si>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</si>
  <si>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</si>
  <si>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</si>
  <si>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</si>
  <si>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</si>
  <si>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</si>
  <si>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</si>
  <si>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</si>
  <si>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</si>
  <si>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</si>
  <si>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</si>
  <si>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</si>
  <si>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</si>
  <si>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</si>
  <si>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</si>
  <si>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</si>
  <si>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</si>
  <si>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</si>
  <si>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</si>
  <si>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</si>
  <si>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</si>
  <si>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</si>
  <si>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</si>
  <si>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</si>
  <si>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</si>
  <si>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</si>
  <si>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</si>
  <si>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</si>
  <si>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</si>
  <si>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</si>
  <si>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</si>
  <si>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</si>
  <si>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</si>
  <si>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</si>
  <si>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</si>
  <si>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</si>
  <si>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</si>
  <si>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</si>
  <si>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</si>
  <si>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</si>
  <si>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</si>
  <si>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</si>
  <si>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</si>
  <si>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</si>
  <si>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</si>
  <si>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</si>
  <si>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</si>
  <si>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</si>
  <si>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</si>
  <si>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</si>
  <si>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</si>
  <si>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</si>
  <si>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</si>
  <si>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</si>
  <si>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</si>
  <si>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</si>
  <si>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</si>
  <si>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</si>
  <si>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</si>
  <si>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</si>
  <si>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</si>
  <si>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</si>
  <si>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</si>
  <si>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</si>
  <si>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</si>
  <si>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</si>
  <si>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</si>
  <si>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</si>
  <si>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</si>
  <si>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</si>
  <si>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</si>
  <si>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</si>
  <si>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</si>
  <si>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</si>
  <si>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</si>
  <si>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</si>
  <si>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</si>
  <si>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</si>
  <si>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</si>
  <si>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</si>
  <si>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</si>
  <si>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</si>
  <si>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</si>
  <si>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</si>
  <si>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</si>
  <si>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</si>
  <si>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</si>
  <si>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</si>
  <si>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</si>
  <si>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</si>
  <si>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</si>
  <si>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</si>
  <si>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</si>
  <si>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</si>
  <si>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</si>
  <si>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</si>
  <si>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</si>
  <si>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</si>
  <si>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</si>
  <si>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</si>
  <si>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</si>
  <si>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</si>
  <si>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</si>
  <si>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</si>
  <si>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</si>
  <si>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</si>
  <si>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</si>
  <si>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</si>
  <si>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</si>
  <si>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</si>
  <si>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</si>
  <si>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</si>
  <si>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</si>
  <si>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</si>
  <si>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</si>
  <si>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</si>
  <si>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</si>
  <si>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</si>
  <si>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</si>
  <si>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</si>
  <si>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</si>
  <si>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</si>
  <si>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</si>
  <si>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</si>
  <si>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</si>
  <si>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</si>
  <si>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</si>
  <si>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</si>
  <si>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</si>
  <si>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</si>
  <si>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</si>
  <si>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</si>
  <si>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</si>
  <si>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</si>
  <si>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</si>
  <si>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</si>
  <si>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</si>
  <si>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</si>
  <si>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</si>
  <si>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</si>
  <si>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</si>
  <si>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</si>
  <si>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</si>
  <si>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</si>
  <si>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</si>
  <si>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</si>
  <si>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</si>
  <si>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</si>
  <si>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</si>
  <si>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</si>
  <si>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</si>
  <si>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</si>
  <si>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</si>
  <si>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</si>
  <si>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</si>
  <si>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</si>
  <si>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</si>
  <si>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</si>
  <si>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</si>
  <si>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</si>
  <si>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</si>
  <si>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</si>
  <si>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</si>
  <si>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</si>
  <si>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</si>
  <si>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</si>
  <si>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</si>
  <si>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</si>
  <si>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</si>
  <si>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</si>
  <si>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</si>
  <si>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</si>
  <si>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</si>
  <si>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</si>
  <si>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</si>
  <si>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</si>
  <si>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</si>
  <si>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</si>
  <si>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</si>
  <si>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</si>
  <si>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</si>
  <si>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</si>
  <si>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</si>
  <si>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</si>
  <si>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</si>
  <si>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</si>
  <si>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</si>
  <si>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</si>
  <si>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</si>
  <si>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</si>
  <si>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</si>
  <si>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</si>
  <si>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</si>
  <si>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</si>
  <si>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</si>
  <si>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</si>
  <si>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</si>
  <si>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</si>
  <si>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</si>
  <si>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</si>
  <si>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</si>
  <si>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</si>
  <si>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</si>
  <si>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</si>
  <si>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</si>
  <si>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</si>
  <si>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</si>
  <si>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</si>
  <si>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</si>
  <si>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</si>
  <si>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</si>
  <si>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</si>
  <si>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</si>
  <si>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</si>
  <si>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</si>
  <si>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</si>
  <si>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</si>
  <si>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</si>
  <si>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</si>
  <si>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</si>
  <si>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</si>
  <si>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</si>
  <si>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</si>
  <si>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</si>
  <si>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</si>
  <si>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</si>
  <si>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</si>
  <si>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</si>
  <si>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</si>
  <si>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</si>
  <si>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</si>
  <si>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</si>
  <si>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</si>
  <si>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</si>
  <si>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</si>
  <si>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</si>
  <si>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</si>
  <si>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</si>
  <si>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</si>
  <si>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</si>
  <si>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</si>
  <si>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</si>
  <si>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</si>
  <si>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</si>
  <si>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</si>
  <si>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</si>
  <si>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</si>
  <si>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</si>
  <si>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</si>
  <si>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</si>
  <si>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</si>
  <si>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</si>
  <si>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</si>
  <si>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</si>
  <si>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</si>
  <si>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</si>
  <si>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</si>
  <si>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</si>
  <si>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</si>
  <si>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</si>
  <si>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</si>
  <si>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</si>
  <si>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</si>
  <si>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</si>
  <si>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</si>
  <si>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</si>
  <si>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</si>
  <si>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</si>
  <si>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</si>
  <si>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</si>
  <si>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</si>
  <si>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</si>
  <si>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</si>
  <si>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</si>
  <si>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</si>
  <si>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</si>
  <si>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</si>
  <si>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</si>
  <si>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</si>
  <si>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</si>
  <si>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</si>
  <si>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</si>
  <si>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</si>
  <si>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</si>
  <si>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</si>
  <si>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</si>
  <si>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</si>
  <si>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</si>
  <si>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</si>
  <si>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</si>
  <si>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</si>
  <si>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</si>
  <si>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</si>
  <si>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</si>
  <si>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</si>
  <si>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</si>
  <si>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</si>
  <si>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</si>
  <si>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</si>
  <si>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</si>
  <si>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</si>
  <si>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</si>
  <si>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</si>
  <si>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</si>
  <si>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</si>
  <si>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</si>
  <si>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</si>
  <si>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</si>
  <si>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</si>
  <si>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</si>
  <si>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</si>
  <si>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</si>
  <si>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</si>
  <si>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</si>
  <si>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</si>
  <si>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</si>
  <si>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</si>
  <si>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</si>
  <si>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</si>
  <si>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</si>
  <si>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</si>
  <si>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</si>
  <si>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</si>
  <si>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</si>
  <si>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</si>
  <si>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</si>
  <si>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</si>
  <si>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</si>
  <si>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</si>
  <si>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</si>
  <si>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</si>
  <si>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</si>
  <si>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</si>
  <si>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</si>
  <si>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</si>
  <si>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</si>
  <si>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</si>
  <si>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</si>
  <si>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</si>
  <si>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</si>
  <si>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</si>
  <si>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</si>
  <si>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</si>
  <si>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</si>
  <si>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</si>
  <si>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</si>
  <si>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</si>
  <si>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</si>
  <si>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</si>
  <si>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</si>
  <si>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</si>
  <si>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</si>
  <si>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</si>
  <si>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</si>
  <si>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</si>
  <si>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</si>
  <si>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</si>
  <si>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</si>
  <si>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</si>
  <si>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</si>
  <si>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</si>
  <si>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</si>
  <si>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</si>
  <si>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</si>
  <si>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</si>
  <si>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</si>
  <si>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</si>
  <si>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</si>
  <si>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</si>
  <si>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</si>
  <si>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</si>
  <si>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</si>
  <si>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</si>
  <si>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</si>
  <si>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</si>
  <si>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</si>
  <si>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</si>
  <si>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</si>
  <si>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</si>
  <si>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</si>
  <si>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</si>
  <si>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</si>
  <si>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</si>
  <si>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</si>
  <si>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</si>
  <si>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</si>
  <si>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</si>
  <si>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</si>
  <si>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</si>
  <si>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</si>
  <si>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</si>
  <si>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</si>
  <si>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</si>
  <si>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</si>
  <si>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</si>
  <si>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</si>
  <si>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</si>
  <si>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</si>
  <si>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</si>
  <si>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</si>
  <si>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</si>
  <si>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</si>
  <si>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</si>
  <si>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</si>
  <si>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</si>
  <si>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</si>
  <si>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</si>
  <si>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</si>
  <si>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</si>
  <si>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</si>
  <si>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</si>
  <si>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</si>
  <si>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</si>
  <si>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</si>
  <si>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</si>
  <si>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</si>
  <si>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</si>
  <si>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</si>
  <si>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</si>
  <si>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</si>
  <si>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</si>
  <si>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</si>
  <si>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</si>
  <si>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</si>
  <si>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</si>
  <si>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</si>
  <si>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</si>
  <si>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</si>
  <si>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</si>
  <si>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</si>
  <si>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</si>
  <si>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</si>
  <si>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</si>
  <si>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</si>
  <si>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</si>
  <si>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</si>
  <si>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</si>
  <si>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</si>
  <si>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</si>
  <si>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</si>
  <si>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</si>
  <si>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</si>
  <si>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</si>
  <si>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</si>
  <si>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</si>
  <si>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</si>
  <si>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</si>
  <si>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</si>
  <si>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</si>
  <si>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</si>
  <si>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</si>
  <si>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</si>
  <si>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</si>
  <si>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</si>
  <si>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</si>
  <si>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</si>
  <si>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</si>
  <si>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</si>
  <si>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</si>
  <si>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</si>
  <si>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</si>
  <si>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</si>
  <si>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</si>
  <si>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</si>
  <si>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</si>
  <si>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</si>
  <si>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</si>
  <si>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</si>
  <si>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</si>
  <si>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</si>
  <si>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</si>
  <si>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</si>
  <si>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</si>
  <si>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</si>
  <si>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</si>
  <si>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</si>
  <si>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</si>
  <si>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</si>
  <si>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</si>
  <si>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</si>
  <si>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</si>
  <si>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</si>
  <si>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</si>
  <si>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</si>
  <si>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</si>
  <si>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</si>
  <si>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</si>
  <si>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</si>
  <si>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</si>
  <si>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</si>
  <si>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</si>
  <si>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</si>
  <si>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</si>
  <si>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</si>
  <si>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</si>
  <si>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</si>
  <si>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</si>
  <si>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</si>
  <si>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</si>
  <si>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</si>
  <si>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</si>
  <si>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</si>
  <si>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</si>
  <si>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</si>
  <si>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</si>
  <si>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</si>
  <si>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</si>
  <si>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</si>
  <si>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</si>
  <si>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</si>
  <si>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</si>
  <si>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</si>
  <si>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</si>
  <si>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</si>
  <si>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</si>
  <si>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</si>
  <si>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</si>
  <si>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</si>
  <si>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</si>
  <si>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</si>
  <si>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</si>
  <si>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</si>
  <si>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</si>
  <si>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</si>
  <si>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</si>
  <si>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</si>
  <si>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</si>
  <si>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</si>
  <si>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</si>
  <si>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</si>
  <si>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</si>
  <si>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</si>
  <si>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</si>
  <si>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</si>
  <si>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</si>
  <si>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</si>
  <si>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</si>
  <si>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</si>
  <si>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</si>
  <si>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</si>
  <si>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</si>
  <si>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</si>
  <si>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</si>
  <si>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</si>
  <si>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</si>
  <si>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</si>
  <si>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</si>
  <si>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</si>
  <si>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</si>
  <si>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</si>
  <si>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</si>
  <si>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</si>
  <si>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</si>
  <si>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</si>
  <si>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</si>
  <si>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</si>
  <si>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</si>
  <si>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</si>
  <si>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</si>
  <si>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</si>
  <si>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</si>
  <si>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</si>
  <si>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</si>
  <si>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</si>
  <si>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</si>
  <si>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</si>
  <si>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</si>
  <si>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</si>
  <si>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</si>
  <si>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</si>
  <si>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</si>
  <si>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</si>
  <si>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</si>
  <si>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</si>
  <si>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</si>
  <si>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</si>
  <si>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</si>
  <si>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</si>
  <si>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</si>
  <si>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</si>
  <si>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</si>
  <si>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</si>
  <si>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</si>
  <si>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</si>
  <si>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</si>
  <si>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</si>
  <si>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</si>
  <si>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</si>
  <si>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</si>
  <si>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</si>
  <si>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</si>
  <si>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</si>
  <si>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</si>
  <si>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</si>
  <si>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</si>
  <si>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</si>
  <si>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</si>
  <si>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</si>
  <si>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</si>
  <si>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</si>
  <si>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</si>
  <si>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</si>
  <si>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</si>
  <si>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</si>
  <si>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</si>
  <si>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</si>
  <si>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</si>
  <si>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</si>
  <si>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</si>
  <si>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</si>
  <si>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</si>
  <si>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</si>
  <si>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</si>
  <si>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</si>
  <si>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</si>
  <si>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</si>
  <si>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</si>
  <si>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</si>
  <si>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</si>
  <si>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</si>
  <si>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</si>
  <si>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</si>
  <si>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</si>
  <si>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</si>
  <si>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</si>
  <si>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</si>
  <si>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</si>
  <si>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</si>
  <si>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</si>
  <si>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</si>
  <si>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</si>
  <si>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</si>
  <si>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</si>
  <si>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</si>
  <si>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</si>
  <si>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</si>
  <si>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</si>
  <si>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</si>
  <si>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</si>
  <si>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</si>
  <si>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</si>
  <si>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</si>
  <si>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</si>
  <si>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</si>
  <si>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</si>
  <si>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</si>
  <si>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</si>
  <si>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</si>
  <si>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</si>
  <si>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</si>
  <si>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</si>
  <si>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</si>
  <si>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</si>
  <si>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</si>
  <si>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</si>
  <si>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</si>
  <si>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</si>
  <si>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</si>
  <si>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</si>
  <si>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</si>
  <si>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</si>
  <si>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</si>
  <si>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</si>
  <si>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</si>
  <si>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</si>
  <si>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</si>
  <si>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</si>
  <si>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</si>
  <si>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</si>
  <si>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</si>
  <si>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</si>
  <si>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</si>
  <si>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</si>
  <si>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</si>
  <si>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</si>
  <si>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</si>
  <si>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</si>
  <si>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</si>
  <si>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</si>
  <si>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</si>
  <si>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</si>
  <si>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</si>
  <si>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</si>
  <si>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</si>
  <si>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</si>
  <si>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</si>
  <si>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</si>
  <si>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</si>
  <si>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</si>
  <si>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</si>
  <si>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</si>
  <si>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</si>
  <si>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</si>
  <si>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</si>
  <si>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</si>
  <si>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</si>
  <si>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</si>
  <si>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</si>
  <si>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</si>
  <si>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</si>
  <si>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</si>
  <si>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</si>
  <si>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</si>
  <si>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</si>
  <si>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</si>
  <si>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</si>
  <si>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</si>
  <si>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</si>
  <si>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</si>
  <si>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</si>
  <si>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</si>
  <si>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</si>
  <si>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</si>
  <si>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</si>
  <si>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</si>
  <si>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</si>
  <si>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</si>
  <si>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</si>
  <si>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</si>
  <si>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</si>
  <si>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</si>
  <si>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</si>
  <si>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</si>
  <si>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</si>
  <si>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</si>
  <si>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</si>
  <si>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</si>
  <si>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</si>
  <si>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</si>
  <si>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</si>
  <si>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</si>
  <si>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</si>
  <si>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</si>
  <si>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</si>
  <si>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</si>
  <si>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</si>
  <si>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</si>
  <si>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</si>
  <si>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</si>
  <si>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</si>
  <si>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</si>
  <si>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</si>
  <si>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</si>
  <si>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</si>
  <si>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</si>
  <si>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</si>
  <si>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</si>
  <si>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</si>
  <si>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</si>
  <si>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</si>
  <si>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</si>
  <si>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</si>
  <si>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</si>
  <si>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</si>
  <si>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</si>
  <si>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</si>
  <si>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</si>
  <si>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</si>
  <si>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</si>
  <si>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</si>
  <si>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</si>
  <si>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</si>
  <si>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</si>
  <si>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</si>
  <si>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</si>
  <si>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</si>
  <si>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</si>
  <si>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</si>
  <si>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</si>
  <si>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</si>
  <si>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</si>
  <si>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</si>
  <si>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</si>
  <si>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</si>
  <si>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</si>
  <si>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</si>
  <si>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</si>
  <si>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</si>
  <si>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</si>
  <si>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</si>
  <si>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</si>
  <si>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</si>
  <si>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</si>
  <si>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</si>
  <si>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</si>
  <si>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</si>
  <si>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</si>
  <si>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</si>
  <si>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</si>
  <si>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</si>
  <si>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</si>
  <si>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</si>
  <si>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</si>
  <si>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</si>
  <si>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</si>
  <si>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</si>
  <si>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</si>
  <si>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</si>
  <si>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</si>
  <si>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</si>
  <si>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</si>
  <si>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</si>
  <si>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</si>
  <si>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</si>
  <si>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</si>
  <si>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</si>
  <si>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</si>
  <si>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</si>
  <si>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</si>
  <si>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</si>
  <si>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</si>
  <si>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</si>
  <si>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</si>
  <si>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</si>
  <si>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</si>
  <si>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</si>
  <si>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</si>
  <si>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</si>
  <si>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</si>
  <si>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</si>
  <si>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</si>
  <si>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</si>
  <si>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</si>
  <si>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</si>
  <si>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</si>
  <si>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</si>
  <si>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</si>
  <si>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</si>
  <si>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</si>
  <si>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</si>
  <si>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</si>
  <si>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</si>
  <si>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</si>
  <si>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</si>
  <si>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</si>
  <si>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</si>
  <si>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</si>
  <si>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</si>
  <si>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</si>
  <si>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</si>
  <si>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</si>
  <si>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</si>
  <si>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</si>
  <si>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</si>
  <si>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</si>
  <si>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</si>
  <si>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</si>
  <si>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</si>
  <si>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</si>
  <si>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</si>
  <si>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</si>
  <si>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</si>
  <si>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</si>
  <si>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</si>
  <si>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</si>
  <si>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</si>
  <si>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</si>
  <si>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</si>
  <si>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</si>
  <si>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</si>
  <si>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</si>
  <si>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</si>
  <si>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</si>
  <si>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</si>
  <si>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</si>
  <si>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</si>
  <si>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</si>
  <si>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</si>
  <si>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</si>
  <si>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</si>
  <si>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</si>
  <si>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</si>
  <si>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</si>
  <si>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</si>
  <si>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</si>
  <si>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</si>
  <si>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</si>
  <si>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</si>
  <si>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</si>
  <si>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</si>
  <si>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</si>
  <si>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</si>
  <si>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</si>
  <si>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</si>
  <si>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</si>
  <si>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</si>
  <si>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</si>
  <si>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</si>
  <si>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</si>
  <si>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</si>
  <si>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</si>
  <si>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</si>
  <si>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</si>
  <si>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</si>
  <si>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</si>
  <si>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</si>
  <si>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</si>
  <si>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</si>
  <si>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</si>
  <si>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</si>
  <si>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</si>
  <si>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</si>
  <si>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</si>
  <si>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</si>
  <si>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</si>
  <si>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</si>
  <si>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</si>
  <si>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</si>
  <si>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</si>
  <si>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</si>
  <si>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</si>
  <si>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</si>
  <si>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</si>
  <si>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</si>
  <si>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</si>
  <si>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</si>
  <si>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</si>
  <si>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</si>
  <si>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</si>
  <si>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</si>
  <si>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</si>
  <si>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</si>
  <si>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</si>
  <si>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</si>
  <si>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</si>
  <si>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</si>
  <si>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</si>
  <si>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</si>
  <si>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</si>
  <si>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</si>
  <si>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</si>
  <si>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</si>
  <si>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</si>
  <si>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</si>
  <si>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</si>
  <si>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</si>
  <si>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</si>
  <si>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</si>
  <si>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</si>
  <si>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</si>
  <si>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</si>
  <si>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</si>
  <si>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</si>
  <si>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</si>
  <si>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</si>
  <si>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</si>
  <si>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</si>
  <si>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</si>
  <si>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</si>
  <si>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</si>
  <si>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</si>
  <si>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</si>
  <si>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</si>
  <si>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</si>
  <si>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</si>
  <si>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</si>
  <si>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</si>
  <si>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</si>
  <si>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</si>
  <si>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</si>
  <si>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</si>
  <si>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</si>
  <si>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</si>
  <si>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</si>
  <si>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</si>
  <si>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</si>
  <si>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</si>
  <si>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</si>
  <si>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</si>
  <si>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</si>
  <si>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</si>
  <si>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</si>
  <si>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</si>
  <si>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</si>
  <si>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</si>
  <si>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</si>
  <si>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</si>
  <si>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</si>
  <si>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</si>
  <si>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</si>
  <si>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</si>
  <si>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</si>
  <si>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</si>
  <si>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</si>
  <si>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</si>
  <si>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</si>
  <si>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</si>
  <si>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</si>
  <si>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</si>
  <si>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</si>
  <si>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</si>
  <si>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</si>
  <si>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</si>
  <si>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</si>
  <si>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</si>
  <si>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</si>
  <si>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</si>
  <si>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</si>
  <si>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</si>
  <si>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</si>
  <si>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</si>
  <si>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</si>
  <si>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</si>
  <si>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</si>
  <si>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</si>
  <si>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</si>
  <si>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</si>
  <si>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</si>
  <si>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</si>
  <si>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</si>
  <si>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</si>
  <si>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</si>
  <si>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</si>
  <si>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</si>
  <si>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</si>
  <si>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</si>
  <si>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</si>
  <si>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</si>
  <si>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</si>
  <si>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</si>
  <si>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</si>
  <si>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</si>
  <si>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</si>
  <si>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</si>
  <si>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</si>
  <si>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</si>
  <si>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</si>
  <si>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</si>
  <si>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</si>
  <si>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</si>
  <si>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</si>
  <si>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</si>
  <si>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</si>
  <si>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</si>
  <si>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</si>
  <si>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</si>
  <si>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</si>
  <si>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</si>
  <si>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</si>
  <si>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</si>
  <si>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</si>
  <si>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</si>
  <si>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</si>
  <si>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</si>
  <si>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</si>
  <si>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</si>
  <si>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</si>
  <si>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</si>
  <si>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</si>
  <si>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</si>
  <si>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</si>
  <si>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</si>
  <si>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</si>
  <si>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</si>
  <si>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</si>
  <si>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</si>
  <si>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</si>
  <si>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</si>
  <si>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</si>
  <si>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</si>
  <si>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</si>
  <si>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</si>
  <si>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</si>
  <si>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</si>
  <si>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</si>
  <si>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</si>
  <si>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</si>
  <si>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</si>
  <si>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</si>
  <si>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</si>
  <si>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</si>
  <si>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</si>
  <si>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</si>
  <si>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</si>
  <si>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</si>
  <si>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</si>
  <si>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</si>
  <si>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</si>
  <si>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</si>
  <si>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</si>
  <si>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</si>
  <si>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</si>
  <si>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</si>
  <si>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</si>
  <si>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</si>
  <si>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</si>
  <si>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</si>
  <si>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</si>
  <si>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</si>
  <si>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</si>
  <si>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</si>
  <si>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</si>
  <si>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</si>
  <si>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</si>
  <si>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</si>
  <si>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</si>
  <si>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</si>
  <si>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</si>
  <si>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</si>
  <si>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</si>
  <si>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</si>
  <si>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</si>
  <si>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</si>
  <si>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</si>
  <si>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</si>
  <si>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</si>
  <si>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</si>
  <si>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</si>
  <si>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</si>
  <si>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</si>
  <si>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</si>
  <si>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</si>
  <si>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</si>
  <si>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</si>
  <si>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</si>
  <si>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</si>
  <si>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</si>
  <si>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</si>
  <si>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</si>
  <si>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</si>
  <si>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</si>
  <si>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</si>
  <si>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</si>
  <si>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</si>
  <si>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</si>
  <si>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</si>
  <si>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</si>
  <si>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</si>
  <si>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</si>
  <si>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</si>
  <si>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</si>
  <si>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</si>
  <si>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</si>
  <si>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</si>
  <si>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</si>
  <si>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</si>
  <si>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</si>
  <si>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</si>
  <si>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</si>
  <si>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</si>
  <si>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</si>
  <si>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</si>
  <si>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</si>
  <si>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</si>
  <si>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</si>
  <si>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</si>
  <si>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</si>
  <si>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</si>
  <si>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</si>
  <si>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</si>
  <si>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</si>
  <si>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</si>
  <si>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</si>
  <si>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</si>
  <si>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</si>
  <si>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</si>
  <si>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</si>
  <si>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</si>
  <si>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</si>
  <si>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</si>
  <si>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</si>
  <si>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</si>
  <si>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</si>
  <si>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</si>
  <si>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</si>
  <si>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</si>
  <si>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</si>
  <si>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</si>
  <si>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</si>
  <si>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</si>
  <si>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</si>
  <si>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</si>
  <si>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</si>
  <si>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</si>
  <si>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</si>
  <si>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</si>
  <si>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</si>
  <si>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</si>
  <si>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</si>
  <si>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</si>
  <si>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</si>
  <si>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</si>
  <si>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</si>
  <si>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</si>
  <si>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</si>
  <si>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</si>
  <si>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</si>
  <si>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</si>
  <si>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</si>
  <si>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</si>
  <si>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</si>
  <si>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</si>
  <si>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</si>
  <si>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</si>
  <si>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</si>
  <si>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</si>
  <si>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</si>
  <si>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</si>
  <si>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</si>
  <si>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</si>
  <si>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</si>
  <si>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</si>
  <si>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</si>
  <si>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</si>
  <si>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</si>
  <si>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</si>
  <si>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</si>
  <si>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</si>
  <si>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</si>
  <si>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</si>
  <si>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</si>
  <si>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</si>
  <si>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</si>
  <si>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</si>
  <si>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</si>
  <si>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</si>
  <si>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</si>
  <si>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</si>
  <si>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</si>
  <si>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</si>
  <si>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</si>
  <si>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</si>
  <si>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</si>
  <si>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</si>
  <si>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</si>
  <si>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</si>
  <si>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</si>
  <si>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</si>
  <si>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</si>
  <si>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</si>
  <si>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</si>
  <si>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</si>
  <si>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</si>
  <si>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</si>
  <si>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</si>
  <si>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</si>
  <si>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</si>
  <si>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</si>
  <si>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</si>
  <si>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</si>
  <si>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</si>
  <si>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</si>
  <si>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</si>
  <si>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</si>
  <si>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</si>
  <si>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</si>
  <si>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</si>
  <si>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</si>
  <si>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</si>
  <si>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</si>
  <si>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</si>
  <si>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</si>
  <si>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</si>
  <si>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</si>
  <si>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</si>
  <si>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</si>
  <si>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</si>
  <si>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</si>
  <si>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</si>
  <si>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</si>
  <si>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</si>
  <si>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</si>
  <si>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</si>
  <si>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</si>
  <si>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</si>
  <si>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</si>
  <si>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</si>
  <si>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</si>
  <si>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</si>
  <si>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</si>
  <si>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</si>
  <si>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</si>
  <si>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</si>
  <si>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</si>
  <si>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</si>
  <si>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</si>
  <si>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</si>
  <si>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</si>
  <si>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</si>
  <si>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</si>
  <si>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</si>
  <si>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</si>
  <si>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</si>
  <si>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</si>
  <si>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</si>
  <si>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</si>
  <si>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</si>
  <si>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</si>
  <si>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</si>
  <si>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</si>
  <si>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</si>
  <si>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</si>
  <si>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</si>
  <si>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</si>
  <si>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</si>
  <si>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</si>
  <si>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</si>
  <si>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</si>
  <si>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</si>
  <si>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</si>
  <si>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</si>
  <si>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</si>
  <si>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</si>
  <si>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</si>
  <si>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</si>
  <si>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</si>
  <si>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</si>
  <si>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</si>
  <si>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</si>
  <si>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</si>
  <si>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</si>
  <si>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</si>
  <si>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</si>
  <si>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</si>
  <si>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</si>
  <si>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</si>
  <si>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</si>
  <si>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</si>
  <si>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</si>
  <si>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</si>
  <si>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</si>
  <si>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</si>
  <si>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</si>
  <si>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</si>
  <si>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</si>
  <si>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</si>
  <si>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</si>
  <si>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</si>
  <si>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</si>
  <si>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</si>
  <si>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</si>
  <si>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</si>
  <si>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</si>
  <si>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</si>
  <si>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</si>
  <si>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</si>
  <si>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</si>
  <si>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</si>
  <si>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</si>
  <si>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</si>
  <si>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</si>
  <si>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</si>
  <si>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</si>
  <si>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</si>
  <si>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</si>
  <si>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</si>
  <si>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</si>
  <si>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</si>
  <si>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</si>
  <si>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</si>
  <si>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</si>
  <si>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</si>
  <si>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</si>
  <si>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</si>
  <si>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</si>
  <si>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</si>
  <si>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</si>
  <si>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</si>
  <si>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</si>
  <si>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</si>
  <si>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</si>
  <si>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</si>
  <si>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</si>
  <si>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</si>
  <si>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</si>
  <si>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</si>
  <si>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</si>
  <si>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</si>
  <si>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</si>
  <si>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</si>
  <si>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</si>
  <si>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</si>
  <si>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</si>
  <si>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</si>
  <si>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</si>
  <si>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</si>
  <si>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</si>
  <si>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</si>
  <si>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</si>
  <si>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</si>
  <si>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</si>
  <si>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</si>
  <si>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</si>
  <si>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</si>
  <si>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</si>
  <si>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</si>
  <si>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</si>
  <si>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</si>
  <si>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</si>
  <si>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</si>
  <si>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</si>
  <si>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</si>
  <si>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</si>
  <si>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</si>
  <si>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</si>
  <si>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</si>
  <si>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</si>
  <si>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</si>
  <si>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</si>
  <si>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</si>
  <si>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</si>
  <si>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</si>
  <si>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</si>
  <si>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</si>
  <si>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</si>
  <si>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</si>
  <si>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</si>
  <si>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</si>
  <si>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</si>
  <si>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</si>
  <si>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</si>
  <si>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</si>
  <si>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</si>
  <si>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</si>
  <si>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</si>
  <si>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</si>
  <si>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</si>
  <si>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</si>
  <si>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</si>
  <si>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</si>
  <si>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</si>
  <si>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</si>
  <si>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</si>
  <si>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</si>
  <si>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</si>
  <si>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</si>
  <si>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</si>
  <si>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</si>
  <si>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</si>
  <si>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</si>
  <si>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</si>
  <si>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</si>
  <si>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</si>
  <si>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</si>
  <si>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</si>
  <si>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</si>
  <si>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</si>
  <si>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</si>
  <si>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</si>
  <si>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</si>
  <si>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</si>
  <si>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</si>
  <si>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</si>
  <si>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</si>
  <si>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</si>
  <si>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</si>
  <si>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</si>
  <si>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</si>
  <si>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</si>
  <si>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</si>
  <si>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</si>
  <si>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</si>
  <si>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</si>
  <si>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</si>
  <si>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</si>
  <si>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</si>
  <si>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</si>
  <si>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</si>
  <si>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</si>
  <si>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</si>
  <si>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</si>
  <si>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</si>
  <si>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</si>
  <si>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</si>
  <si>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</si>
  <si>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</si>
  <si>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</si>
  <si>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</si>
  <si>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</si>
  <si>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</si>
  <si>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</si>
  <si>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</si>
  <si>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</si>
  <si>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</si>
  <si>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</si>
  <si>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</si>
  <si>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</si>
  <si>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</si>
  <si>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</si>
  <si>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</si>
  <si>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</si>
  <si>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</si>
  <si>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</si>
  <si>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</si>
  <si>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</si>
  <si>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</si>
  <si>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</si>
  <si>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</si>
  <si>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</si>
  <si>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</si>
  <si>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</si>
  <si>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</si>
  <si>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</si>
  <si>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</si>
  <si>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</si>
  <si>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</si>
  <si>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</si>
  <si>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</si>
  <si>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</si>
  <si>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</si>
  <si>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</si>
  <si>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</si>
  <si>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</si>
  <si>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</si>
  <si>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</si>
  <si>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</si>
  <si>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</si>
  <si>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</si>
  <si>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</si>
  <si>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</si>
  <si>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</si>
  <si>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</si>
  <si>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</si>
  <si>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</si>
  <si>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</si>
  <si>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</si>
  <si>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</si>
  <si>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</si>
  <si>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</si>
  <si>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</si>
  <si>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</si>
  <si>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</si>
  <si>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</si>
  <si>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</si>
  <si>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</si>
  <si>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</si>
  <si>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</si>
  <si>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</si>
  <si>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</si>
  <si>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</si>
  <si>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</si>
  <si>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</si>
  <si>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</si>
  <si>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</si>
  <si>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</si>
  <si>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</si>
  <si>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</si>
  <si>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</si>
  <si>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</si>
  <si>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</si>
  <si>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</si>
  <si>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</si>
  <si>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</si>
  <si>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</si>
  <si>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</si>
  <si>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</si>
  <si>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</si>
  <si>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</si>
  <si>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</si>
  <si>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</si>
  <si>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</si>
  <si>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</si>
  <si>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</si>
  <si>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</si>
  <si>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</si>
  <si>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</si>
  <si>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</si>
  <si>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</si>
  <si>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</si>
  <si>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</si>
  <si>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</si>
  <si>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</si>
  <si>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</si>
  <si>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</si>
  <si>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</si>
  <si>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</si>
  <si>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</si>
  <si>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</si>
  <si>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</si>
  <si>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</si>
  <si>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</si>
  <si>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</si>
  <si>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</si>
  <si>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</si>
  <si>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</si>
  <si>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</si>
  <si>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</si>
  <si>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</si>
  <si>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</si>
  <si>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</si>
  <si>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</si>
  <si>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</si>
  <si>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</si>
  <si>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</si>
  <si>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</si>
  <si>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</si>
  <si>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</si>
  <si>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</si>
  <si>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</si>
  <si>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</si>
  <si>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</si>
  <si>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</si>
  <si>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</si>
  <si>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</si>
  <si>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</si>
  <si>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</si>
  <si>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</si>
  <si>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</si>
  <si>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</si>
  <si>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</si>
  <si>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</si>
  <si>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</si>
  <si>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</si>
  <si>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</si>
  <si>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</si>
  <si>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</si>
  <si>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</si>
  <si>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</si>
  <si>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</si>
  <si>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</si>
  <si>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</si>
  <si>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</si>
  <si>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</si>
  <si>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</si>
  <si>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</si>
  <si>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</si>
  <si>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</si>
  <si>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</si>
  <si>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</si>
  <si>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</si>
  <si>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</si>
  <si>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</si>
  <si>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</si>
  <si>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</si>
  <si>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</si>
  <si>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</si>
  <si>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</si>
  <si>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</si>
  <si>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</si>
  <si>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</si>
  <si>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</si>
  <si>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</si>
  <si>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</si>
  <si>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</si>
  <si>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</si>
  <si>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</si>
  <si>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</si>
  <si>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</si>
  <si>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</si>
  <si>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</si>
  <si>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</si>
  <si>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</si>
  <si>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</si>
  <si>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</si>
  <si>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</si>
  <si>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</si>
  <si>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</si>
  <si>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</si>
  <si>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</si>
  <si>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</si>
  <si>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</si>
  <si>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</si>
  <si>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</si>
  <si>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</si>
  <si>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</si>
  <si>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</si>
  <si>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</si>
  <si>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</si>
  <si>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</si>
  <si>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</si>
  <si>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</si>
  <si>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</si>
  <si>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</si>
  <si>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</si>
  <si>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</si>
  <si>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</si>
  <si>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</si>
  <si>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</si>
  <si>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</si>
  <si>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</si>
  <si>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</si>
  <si>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</si>
  <si>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</si>
  <si>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</si>
  <si>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</si>
  <si>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</si>
  <si>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</si>
  <si>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</si>
  <si>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</si>
  <si>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</si>
  <si>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</si>
  <si>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</si>
  <si>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</si>
  <si>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</si>
  <si>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</si>
  <si>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</si>
  <si>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</si>
  <si>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</si>
  <si>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</si>
  <si>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</si>
  <si>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</si>
  <si>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</si>
  <si>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</si>
  <si>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</si>
  <si>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</si>
  <si>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</si>
  <si>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</si>
  <si>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</si>
  <si>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</si>
  <si>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</si>
  <si>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</si>
  <si>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</si>
  <si>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</si>
  <si>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</si>
  <si>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</si>
  <si>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</si>
  <si>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</si>
  <si>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</si>
  <si>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</si>
  <si>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</si>
  <si>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</si>
  <si>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</si>
  <si>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</si>
  <si>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</si>
  <si>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</si>
  <si>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</si>
  <si>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</si>
  <si>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</si>
  <si>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</si>
  <si>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</si>
  <si>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</si>
  <si>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</si>
  <si>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</si>
  <si>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</si>
  <si>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</si>
  <si>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</si>
  <si>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</si>
  <si>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</si>
  <si>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</si>
  <si>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</si>
  <si>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</si>
  <si>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</si>
  <si>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</si>
  <si>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</si>
  <si>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</si>
  <si>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</si>
  <si>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</si>
  <si>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</si>
  <si>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</si>
  <si>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</si>
  <si>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</si>
  <si>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</si>
  <si>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</si>
  <si>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</si>
  <si>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</si>
  <si>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</si>
  <si>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</si>
  <si>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</si>
  <si>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</si>
  <si>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</si>
  <si>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</si>
  <si>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</si>
  <si>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</si>
  <si>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</si>
  <si>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</si>
  <si>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</si>
  <si>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</si>
  <si>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</si>
  <si>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</si>
  <si>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</si>
  <si>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</si>
  <si>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</si>
  <si>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</si>
  <si>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</si>
  <si>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</si>
  <si>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</si>
  <si>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</si>
  <si>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</si>
  <si>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</si>
  <si>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</si>
  <si>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</si>
  <si>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</si>
  <si>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</si>
  <si>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</si>
  <si>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</si>
  <si>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</si>
  <si>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</si>
  <si>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</si>
  <si>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</si>
  <si>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</si>
  <si>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</si>
  <si>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</si>
  <si>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</si>
  <si>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</si>
  <si>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</si>
  <si>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</si>
  <si>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</si>
  <si>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</si>
  <si>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</si>
  <si>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</si>
  <si>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</si>
  <si>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</si>
  <si>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</si>
  <si>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</si>
  <si>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</si>
  <si>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</si>
  <si>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</si>
  <si>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</si>
  <si>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</si>
  <si>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</si>
  <si>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</si>
  <si>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</si>
  <si>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</si>
  <si>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</si>
  <si>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</si>
  <si>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</si>
  <si>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</si>
  <si>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</si>
  <si>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</si>
  <si>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</si>
  <si>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</si>
  <si>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</si>
  <si>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</si>
  <si>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</si>
  <si>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</si>
  <si>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</si>
  <si>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</si>
  <si>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</si>
  <si>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</si>
  <si>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</si>
  <si>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</si>
  <si>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</si>
  <si>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</si>
  <si>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</si>
  <si>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</si>
  <si>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</si>
  <si>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</si>
  <si>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</si>
  <si>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</si>
  <si>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</si>
  <si>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</si>
  <si>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</si>
  <si>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</si>
  <si>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</si>
  <si>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</si>
  <si>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</si>
  <si>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</si>
  <si>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</si>
  <si>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</si>
  <si>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</si>
  <si>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</si>
  <si>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</si>
  <si>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</si>
  <si>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</si>
  <si>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</si>
  <si>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</si>
  <si>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</si>
  <si>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</si>
  <si>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</si>
  <si>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</si>
  <si>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</si>
  <si>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</si>
  <si>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</si>
  <si>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</si>
  <si>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</si>
  <si>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</si>
  <si>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</si>
  <si>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</si>
  <si>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</si>
  <si>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</si>
  <si>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</si>
  <si>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</si>
  <si>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</si>
  <si>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</si>
  <si>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</si>
  <si>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</si>
  <si>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</si>
  <si>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</si>
  <si>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</si>
  <si>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</si>
  <si>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</si>
  <si>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</si>
  <si>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</si>
  <si>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</si>
  <si>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</si>
  <si>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</si>
  <si>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</si>
  <si>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</si>
  <si>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</si>
  <si>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</si>
  <si>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</si>
  <si>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</si>
  <si>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</si>
  <si>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</si>
  <si>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</si>
  <si>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</si>
  <si>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</si>
  <si>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</si>
  <si>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</si>
  <si>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</si>
  <si>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</si>
  <si>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</si>
  <si>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</si>
  <si>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</si>
  <si>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</si>
  <si>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</si>
  <si>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</si>
  <si>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</si>
  <si>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</si>
  <si>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</si>
  <si>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</si>
  <si>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</si>
  <si>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</si>
  <si>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</si>
  <si>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</si>
  <si>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</si>
  <si>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</si>
  <si>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</si>
  <si>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</si>
  <si>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</si>
  <si>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</si>
  <si>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</si>
  <si>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</si>
  <si>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</si>
  <si>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</si>
  <si>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</si>
  <si>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</si>
  <si>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</si>
  <si>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</si>
  <si>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</si>
  <si>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</si>
  <si>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</si>
  <si>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</si>
  <si>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</si>
  <si>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</si>
  <si>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</si>
  <si>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</si>
  <si>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</si>
  <si>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</si>
  <si>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</si>
  <si>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</si>
  <si>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</si>
  <si>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</si>
  <si>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</si>
  <si>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</si>
  <si>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</si>
  <si>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</si>
  <si>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</si>
  <si>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</si>
  <si>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</si>
  <si>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</si>
  <si>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</si>
  <si>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</si>
  <si>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</si>
  <si>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</si>
  <si>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</si>
  <si>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</si>
  <si>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</si>
  <si>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</si>
  <si>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</si>
  <si>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</si>
  <si>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</si>
  <si>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</si>
  <si>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</si>
  <si>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</si>
  <si>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</si>
  <si>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</si>
  <si>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</si>
  <si>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</si>
  <si>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</si>
  <si>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</si>
  <si>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</si>
  <si>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</si>
  <si>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</si>
  <si>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</si>
  <si>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</si>
  <si>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</si>
  <si>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</si>
  <si>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</si>
  <si>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</si>
  <si>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</si>
  <si>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</si>
  <si>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</si>
  <si>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</si>
  <si>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</si>
  <si>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</si>
  <si>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</si>
  <si>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</si>
  <si>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</si>
  <si>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</si>
  <si>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</si>
  <si>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</si>
  <si>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</si>
  <si>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</si>
  <si>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</si>
  <si>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</si>
  <si>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</si>
  <si>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</si>
  <si>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</si>
  <si>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</si>
  <si>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</si>
  <si>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</si>
  <si>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</si>
  <si>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</si>
  <si>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</si>
  <si>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</si>
  <si>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</si>
  <si>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</si>
  <si>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</si>
  <si>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</si>
  <si>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</si>
  <si>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</si>
  <si>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</si>
  <si>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</si>
  <si>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</si>
  <si>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</si>
  <si>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</si>
  <si>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</si>
  <si>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</si>
  <si>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</si>
  <si>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</si>
  <si>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</si>
  <si>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</si>
  <si>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</si>
  <si>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</si>
  <si>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</si>
  <si>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</si>
  <si>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</si>
  <si>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</si>
  <si>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</si>
  <si>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</si>
  <si>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</si>
  <si>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</si>
  <si>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</si>
  <si>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</si>
  <si>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</si>
  <si>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</si>
  <si>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</si>
  <si>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</si>
  <si>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</si>
  <si>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</si>
  <si>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</si>
  <si>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</si>
  <si>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</si>
  <si>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</si>
  <si>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</si>
  <si>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</si>
  <si>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</si>
  <si>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</si>
  <si>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</si>
  <si>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</si>
  <si>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</si>
  <si>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</si>
  <si>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</si>
  <si>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</si>
  <si>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</si>
  <si>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</si>
  <si>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</si>
  <si>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</si>
  <si>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</si>
  <si>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</si>
  <si>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</si>
  <si>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</si>
  <si>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</si>
  <si>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</si>
  <si>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</si>
  <si>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</si>
  <si>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</si>
  <si>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</si>
  <si>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</si>
  <si>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</si>
  <si>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</si>
  <si>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</si>
  <si>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</si>
  <si>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</si>
  <si>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</si>
  <si>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</si>
  <si>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</si>
  <si>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</si>
  <si>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</si>
  <si>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</si>
  <si>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</si>
  <si>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</si>
  <si>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</si>
  <si>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</si>
  <si>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</si>
  <si>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</si>
  <si>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</si>
  <si>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</si>
  <si>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</si>
  <si>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</si>
  <si>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</si>
  <si>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</si>
  <si>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</si>
  <si>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</si>
  <si>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</si>
  <si>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</si>
  <si>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</si>
  <si>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</si>
  <si>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</si>
  <si>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</si>
  <si>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</si>
  <si>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</si>
  <si>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</si>
  <si>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</si>
  <si>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</si>
  <si>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</si>
  <si>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</si>
  <si>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</si>
  <si>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</si>
  <si>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</si>
  <si>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</si>
  <si>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</si>
  <si>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</si>
  <si>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</si>
  <si>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</si>
  <si>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</si>
  <si>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</si>
  <si>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</si>
  <si>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</si>
  <si>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</si>
  <si>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</si>
  <si>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</si>
  <si>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</si>
  <si>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</si>
  <si>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</si>
  <si>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</si>
  <si>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</si>
  <si>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</si>
  <si>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</si>
  <si>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</si>
  <si>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</si>
  <si>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</si>
  <si>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</si>
  <si>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</si>
  <si>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</si>
  <si>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</si>
  <si>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</si>
  <si>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</si>
  <si>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</si>
  <si>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</si>
  <si>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</si>
  <si>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</si>
  <si>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</si>
  <si>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</si>
  <si>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</si>
  <si>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</si>
  <si>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</si>
  <si>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</si>
  <si>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</si>
  <si>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</si>
  <si>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</si>
  <si>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</si>
  <si>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</si>
  <si>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</si>
  <si>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</si>
  <si>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</si>
  <si>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</si>
  <si>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</si>
  <si>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</si>
  <si>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</si>
  <si>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</si>
  <si>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</si>
  <si>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</si>
  <si>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</si>
  <si>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</si>
  <si>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</si>
  <si>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</si>
  <si>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</si>
  <si>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</si>
  <si>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</si>
  <si>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</si>
  <si>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</si>
  <si>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</si>
  <si>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</si>
  <si>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</si>
  <si>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</si>
  <si>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</si>
  <si>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</si>
  <si>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</si>
  <si>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</si>
  <si>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</si>
  <si>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</si>
  <si>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</si>
  <si>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</si>
  <si>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</si>
  <si>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</si>
  <si>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</si>
  <si>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</si>
  <si>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</si>
  <si>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</si>
  <si>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</si>
  <si>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</si>
  <si>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</si>
  <si>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</si>
  <si>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</si>
  <si>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</si>
  <si>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</si>
  <si>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</si>
  <si>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</si>
  <si>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</si>
  <si>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</si>
  <si>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</si>
  <si>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</si>
  <si>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</si>
  <si>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</si>
  <si>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</si>
  <si>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</si>
  <si>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</si>
  <si>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</si>
  <si>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</si>
  <si>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</si>
  <si>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</si>
  <si>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</si>
  <si>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</si>
  <si>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</si>
  <si>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</si>
  <si>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</si>
  <si>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</si>
  <si>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</si>
  <si>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</si>
  <si>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</si>
  <si>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</si>
  <si>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</si>
  <si>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</si>
  <si>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</si>
  <si>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</si>
  <si>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</si>
  <si>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</si>
  <si>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</si>
  <si>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</si>
  <si>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</si>
  <si>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</si>
  <si>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</si>
  <si>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</si>
  <si>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</si>
  <si>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</si>
  <si>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</si>
  <si>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</si>
  <si>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</si>
  <si>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</si>
  <si>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</si>
  <si>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</si>
  <si>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</si>
  <si>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</si>
  <si>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</si>
  <si>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</si>
  <si>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</si>
  <si>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</si>
  <si>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</si>
  <si>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</si>
  <si>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</si>
  <si>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</si>
  <si>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</si>
  <si>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</si>
  <si>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</si>
  <si>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</si>
  <si>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</si>
  <si>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</si>
  <si>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</si>
  <si>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</si>
  <si>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</si>
  <si>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</si>
  <si>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</si>
  <si>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</si>
  <si>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</si>
  <si>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</si>
  <si>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</si>
  <si>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</si>
  <si>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</si>
  <si>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</si>
  <si>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</si>
  <si>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</si>
  <si>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</si>
  <si>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</si>
  <si>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</si>
  <si>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</si>
  <si>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</si>
  <si>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</si>
  <si>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</si>
  <si>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</si>
  <si>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</si>
  <si>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</si>
  <si>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</si>
  <si>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</si>
  <si>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</si>
  <si>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</si>
  <si>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</si>
  <si>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</si>
  <si>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</si>
  <si>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</si>
  <si>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</si>
  <si>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</si>
  <si>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</si>
  <si>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</si>
  <si>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</si>
  <si>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</si>
  <si>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</si>
  <si>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</si>
  <si>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</si>
  <si>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</si>
  <si>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</si>
  <si>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</si>
  <si>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</si>
  <si>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</si>
  <si>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</si>
  <si>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</si>
  <si>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</si>
  <si>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</si>
  <si>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</si>
  <si>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</si>
  <si>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</si>
  <si>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</si>
  <si>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</si>
  <si>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</si>
  <si>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</si>
  <si>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</si>
  <si>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</si>
  <si>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</si>
  <si>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</si>
  <si>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</si>
  <si>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</si>
  <si>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</si>
  <si>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</si>
  <si>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</si>
  <si>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</si>
  <si>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</si>
  <si>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</si>
  <si>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</si>
  <si>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</si>
  <si>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</si>
  <si>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</si>
  <si>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</si>
  <si>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</si>
  <si>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</si>
  <si>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</si>
  <si>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</si>
  <si>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</si>
  <si>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</si>
  <si>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</si>
  <si>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</si>
  <si>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</si>
  <si>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</si>
  <si>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</si>
  <si>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</si>
  <si>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</si>
  <si>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</si>
  <si>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</si>
  <si>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</si>
  <si>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</si>
  <si>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</si>
  <si>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</si>
  <si>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</si>
  <si>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</si>
  <si>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</si>
  <si>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</si>
  <si>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</si>
  <si>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</si>
  <si>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</si>
  <si>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</si>
  <si>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</si>
  <si>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</si>
  <si>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</si>
  <si>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</si>
  <si>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</si>
  <si>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</si>
  <si>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</si>
  <si>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</si>
  <si>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</si>
  <si>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</si>
  <si>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</si>
  <si>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</si>
  <si>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</si>
  <si>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</si>
  <si>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</si>
  <si>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</si>
  <si>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</si>
  <si>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</si>
  <si>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</si>
  <si>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</si>
  <si>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</si>
  <si>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</si>
  <si>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</si>
  <si>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</si>
  <si>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</si>
  <si>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</si>
  <si>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</si>
  <si>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</si>
  <si>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</si>
  <si>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</si>
  <si>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</si>
  <si>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</si>
  <si>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</si>
  <si>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</si>
  <si>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</si>
  <si>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</si>
  <si>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</si>
  <si>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</si>
  <si>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</si>
  <si>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</si>
  <si>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</si>
  <si>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</si>
  <si>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</si>
  <si>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</si>
  <si>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</si>
  <si>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</si>
  <si>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</si>
  <si>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</si>
  <si>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</si>
  <si>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</si>
  <si>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</si>
  <si>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</si>
  <si>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</si>
  <si>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</si>
  <si>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</si>
  <si>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</si>
  <si>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</si>
  <si>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</si>
  <si>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</si>
  <si>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</si>
  <si>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</si>
  <si>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</si>
  <si>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</si>
  <si>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</si>
  <si>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</si>
  <si>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</si>
  <si>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</si>
  <si>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</si>
  <si>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</si>
  <si>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</si>
  <si>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</si>
  <si>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</si>
  <si>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</si>
  <si>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</si>
  <si>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</si>
  <si>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</si>
  <si>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</si>
  <si>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</si>
  <si>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</si>
  <si>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</si>
  <si>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</si>
  <si>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</si>
  <si>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</si>
  <si>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</si>
  <si>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</si>
  <si>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</si>
  <si>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</si>
  <si>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</si>
  <si>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</si>
  <si>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</si>
  <si>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</si>
  <si>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</si>
  <si>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</si>
  <si>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</si>
  <si>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</si>
  <si>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</si>
  <si>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</si>
  <si>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</si>
  <si>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</si>
  <si>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</si>
  <si>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</si>
  <si>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</si>
  <si>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</si>
  <si>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</si>
  <si>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</si>
  <si>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</si>
  <si>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</si>
  <si>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</si>
  <si>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</si>
  <si>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</si>
  <si>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</si>
  <si>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</si>
  <si>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</si>
  <si>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</si>
  <si>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</si>
  <si>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</si>
  <si>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</si>
  <si>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</si>
  <si>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</si>
  <si>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</si>
  <si>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</si>
  <si>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</si>
  <si>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</si>
  <si>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</si>
  <si>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</si>
  <si>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</si>
  <si>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</si>
  <si>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</si>
  <si>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</si>
  <si>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</si>
  <si>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</si>
  <si>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</si>
  <si>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</si>
  <si>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</si>
  <si>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</si>
  <si>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</si>
  <si>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</si>
  <si>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</si>
  <si>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</si>
  <si>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</si>
  <si>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</si>
  <si>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</si>
  <si>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</si>
  <si>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</si>
  <si>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</si>
  <si>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</si>
  <si>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</si>
  <si>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</si>
  <si>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</si>
  <si>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</si>
  <si>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</si>
  <si>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</si>
  <si>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</si>
  <si>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</si>
  <si>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</si>
  <si>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</si>
  <si>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</si>
  <si>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</si>
  <si>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</si>
  <si>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</si>
  <si>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</si>
  <si>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</si>
  <si>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</si>
  <si>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</si>
  <si>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</si>
  <si>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</si>
  <si>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</si>
  <si>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</si>
  <si>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</si>
  <si>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</si>
  <si>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</si>
  <si>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</si>
  <si>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</si>
  <si>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</si>
  <si>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</si>
  <si>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</si>
  <si>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</si>
  <si>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</si>
  <si>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</si>
  <si>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</si>
  <si>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</si>
  <si>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</si>
  <si>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</si>
  <si>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</si>
  <si>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</si>
  <si>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</si>
  <si>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</si>
  <si>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</si>
  <si>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</si>
  <si>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</si>
  <si>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</si>
  <si>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</si>
  <si>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</si>
  <si>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</si>
  <si>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</si>
  <si>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</si>
  <si>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</si>
  <si>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</si>
  <si>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</si>
  <si>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</si>
  <si>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</si>
  <si>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</si>
  <si>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</si>
  <si>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</si>
  <si>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</si>
  <si>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</si>
  <si>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</si>
  <si>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</si>
  <si>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</si>
  <si>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</si>
  <si>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</si>
  <si>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</si>
  <si>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</si>
  <si>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</si>
  <si>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</si>
  <si>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</si>
  <si>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</si>
  <si>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</si>
  <si>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</si>
  <si>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</si>
  <si>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</si>
  <si>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</si>
  <si>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</si>
  <si>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</si>
  <si>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</si>
  <si>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</si>
  <si>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</si>
  <si>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</si>
  <si>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</si>
  <si>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</si>
  <si>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</si>
  <si>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</si>
  <si>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</si>
  <si>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</si>
  <si>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</si>
  <si>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</si>
  <si>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</si>
  <si>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</si>
  <si>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</si>
  <si>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</si>
  <si>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</si>
  <si>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</si>
  <si>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</si>
  <si>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</si>
  <si>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</si>
  <si>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</si>
  <si>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</si>
  <si>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</si>
  <si>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</si>
  <si>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</si>
  <si>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</si>
  <si>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</si>
  <si>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</si>
  <si>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</si>
  <si>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</si>
  <si>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</si>
  <si>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</si>
  <si>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</si>
  <si>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</si>
  <si>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</si>
  <si>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</si>
  <si>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</si>
  <si>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</si>
  <si>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</si>
  <si>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</si>
  <si>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</si>
  <si>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</si>
  <si>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</si>
  <si>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</si>
  <si>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</si>
  <si>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</si>
  <si>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</si>
  <si>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</si>
  <si>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</si>
  <si>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</si>
  <si>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</si>
  <si>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</si>
  <si>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</si>
  <si>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</si>
  <si>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</si>
  <si>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</si>
  <si>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</si>
  <si>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</si>
  <si>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</si>
  <si>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</si>
  <si>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</si>
  <si>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</si>
  <si>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</si>
  <si>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</si>
  <si>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</si>
  <si>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</si>
  <si>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</si>
  <si>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</si>
  <si>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</si>
  <si>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</si>
  <si>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</si>
  <si>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</si>
  <si>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</si>
  <si>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</si>
  <si>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</si>
  <si>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</si>
  <si>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</si>
  <si>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</si>
  <si>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</si>
  <si>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</si>
  <si>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</si>
  <si>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</si>
  <si>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</si>
  <si>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</si>
  <si>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</si>
  <si>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</si>
  <si>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</si>
  <si>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</si>
  <si>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</si>
  <si>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</si>
  <si>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</si>
  <si>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</si>
  <si>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</si>
  <si>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</si>
  <si>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</si>
  <si>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</si>
  <si>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</si>
  <si>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</si>
  <si>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</si>
  <si>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</si>
  <si>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</si>
  <si>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</si>
  <si>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</si>
  <si>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</si>
  <si>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</si>
  <si>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</si>
  <si>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</si>
  <si>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</si>
  <si>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</si>
  <si>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</si>
  <si>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</si>
  <si>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</si>
  <si>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</si>
  <si>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</si>
  <si>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</si>
  <si>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</si>
  <si>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</si>
  <si>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</si>
  <si>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</si>
  <si>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</si>
  <si>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</si>
  <si>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</si>
  <si>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</si>
  <si>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</si>
  <si>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</si>
  <si>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</si>
  <si>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</si>
  <si>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</si>
  <si>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</si>
  <si>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</si>
  <si>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</si>
  <si>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</si>
  <si>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</si>
  <si>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</si>
  <si>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</si>
  <si>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</si>
  <si>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</si>
  <si>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</si>
  <si>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</si>
  <si>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</si>
  <si>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</si>
  <si>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</si>
  <si>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</si>
  <si>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</si>
  <si>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</si>
  <si>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</si>
  <si>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</si>
  <si>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</si>
  <si>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</si>
  <si>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</si>
  <si>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</si>
  <si>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</si>
  <si>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</si>
  <si>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</si>
  <si>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</si>
  <si>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</si>
  <si>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</si>
  <si>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</si>
  <si>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</si>
  <si>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</si>
  <si>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</si>
  <si>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</si>
  <si>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</si>
  <si>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</si>
  <si>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</si>
  <si>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</si>
  <si>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</si>
  <si>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</si>
  <si>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</si>
  <si>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</si>
  <si>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</si>
  <si>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</si>
  <si>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</si>
  <si>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</si>
  <si>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</si>
  <si>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</si>
  <si>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</si>
  <si>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</si>
  <si>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</si>
  <si>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</si>
  <si>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</si>
  <si>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</si>
  <si>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</si>
  <si>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</si>
  <si>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</si>
  <si>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</si>
  <si>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</si>
  <si>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</si>
  <si>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</si>
  <si>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</si>
  <si>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</si>
  <si>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</si>
  <si>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</si>
  <si>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</si>
  <si>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</si>
  <si>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</si>
  <si>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</si>
  <si>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</si>
  <si>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</si>
  <si>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</si>
  <si>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</si>
  <si>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</si>
  <si>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</si>
  <si>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</si>
  <si>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</si>
  <si>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</si>
  <si>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</si>
  <si>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</si>
  <si>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</si>
  <si>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</si>
  <si>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</si>
  <si>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</si>
  <si>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</si>
  <si>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</si>
  <si>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</si>
  <si>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</si>
  <si>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</si>
  <si>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</si>
  <si>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</si>
  <si>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</si>
  <si>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</si>
  <si>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</si>
  <si>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</si>
  <si>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</si>
  <si>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</si>
  <si>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</si>
  <si>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</si>
  <si>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</si>
  <si>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</si>
  <si>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</si>
  <si>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</si>
  <si>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</si>
  <si>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</si>
  <si>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</si>
  <si>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</si>
  <si>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</si>
  <si>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</si>
  <si>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</si>
  <si>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</si>
  <si>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</si>
  <si>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</si>
  <si>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</si>
  <si>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</si>
  <si>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</si>
  <si>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</si>
  <si>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</si>
  <si>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</si>
  <si>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</si>
  <si>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</si>
  <si>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</si>
  <si>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</si>
  <si>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</si>
  <si>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</si>
  <si>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</si>
  <si>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</si>
  <si>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</si>
  <si>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</si>
  <si>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</si>
  <si>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</si>
  <si>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</si>
  <si>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</si>
  <si>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</si>
  <si>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</si>
  <si>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</si>
  <si>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</si>
  <si>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</si>
  <si>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</si>
  <si>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</si>
  <si>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</si>
  <si>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</si>
  <si>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</si>
  <si>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</si>
  <si>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</si>
  <si>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</si>
  <si>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</si>
  <si>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</si>
  <si>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</si>
  <si>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</si>
  <si>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</si>
  <si>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</si>
  <si>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</si>
  <si>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</si>
  <si>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</si>
  <si>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</si>
  <si>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</si>
  <si>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</si>
  <si>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</si>
  <si>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</si>
  <si>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</si>
  <si>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</si>
  <si>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</si>
  <si>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</si>
  <si>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</si>
  <si>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</si>
  <si>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</si>
  <si>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</si>
  <si>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</si>
  <si>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</si>
  <si>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</si>
  <si>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</si>
  <si>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</si>
  <si>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</si>
  <si>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</si>
  <si>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</si>
  <si>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</si>
  <si>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</si>
  <si>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</si>
  <si>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</si>
  <si>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</si>
  <si>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</si>
  <si>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</si>
  <si>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</si>
  <si>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</si>
  <si>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</si>
  <si>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</si>
  <si>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</si>
  <si>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</si>
  <si>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</si>
  <si>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</si>
  <si>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</si>
  <si>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</si>
  <si>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</si>
  <si>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</si>
  <si>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</si>
  <si>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</si>
  <si>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</si>
  <si>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</si>
  <si>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</si>
  <si>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</si>
  <si>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</si>
  <si>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</si>
  <si>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</si>
  <si>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</si>
  <si>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</si>
  <si>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</si>
  <si>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</si>
  <si>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</si>
  <si>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</si>
  <si>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</si>
  <si>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</si>
  <si>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</si>
  <si>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</si>
  <si>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</si>
  <si>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</si>
  <si>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</si>
  <si>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</si>
  <si>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</si>
  <si>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</si>
  <si>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</si>
  <si>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</si>
  <si>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</si>
  <si>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</si>
  <si>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</si>
  <si>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</si>
  <si>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</si>
  <si>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</si>
  <si>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</si>
  <si>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</si>
  <si>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</si>
  <si>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</si>
  <si>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</si>
  <si>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</si>
  <si>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</si>
  <si>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</si>
  <si>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</si>
  <si>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</si>
  <si>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</si>
  <si>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</si>
  <si>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</si>
  <si>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</si>
  <si>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</si>
  <si>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</si>
  <si>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</si>
  <si>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</si>
  <si>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</si>
  <si>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</si>
  <si>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</si>
  <si>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</si>
  <si>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</si>
  <si>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</si>
  <si>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</si>
  <si>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</si>
  <si>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</si>
  <si>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</si>
  <si>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</si>
  <si>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</si>
  <si>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</si>
  <si>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</si>
  <si>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</si>
  <si>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</si>
  <si>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</si>
  <si>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</si>
  <si>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</si>
  <si>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</si>
  <si>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</si>
  <si>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</si>
  <si>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</si>
  <si>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</si>
  <si>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</si>
  <si>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</si>
  <si>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</si>
  <si>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</si>
  <si>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</si>
  <si>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</si>
  <si>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</si>
  <si>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</si>
  <si>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</si>
  <si>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</si>
  <si>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</si>
  <si>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</si>
  <si>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</si>
  <si>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</si>
  <si>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</si>
  <si>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</si>
  <si>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</si>
  <si>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</si>
  <si>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</si>
  <si>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</si>
  <si>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</si>
  <si>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</si>
  <si>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</si>
  <si>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</si>
  <si>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</si>
  <si>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</si>
  <si>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</si>
  <si>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</si>
  <si>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</si>
  <si>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</si>
  <si>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</si>
  <si>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</si>
  <si>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</si>
  <si>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</si>
  <si>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</si>
  <si>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</si>
  <si>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</si>
  <si>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</si>
  <si>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</si>
  <si>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</si>
  <si>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</si>
  <si>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</si>
  <si>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</si>
  <si>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</si>
  <si>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</si>
  <si>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</si>
  <si>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</si>
  <si>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</si>
  <si>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</si>
  <si>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</si>
  <si>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</si>
  <si>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</si>
  <si>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</si>
  <si>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</si>
  <si>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</si>
  <si>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</si>
  <si>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</si>
  <si>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</si>
  <si>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</si>
  <si>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</si>
  <si>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</si>
  <si>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</si>
  <si>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</si>
  <si>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</si>
  <si>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</si>
  <si>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</si>
  <si>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</si>
  <si>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</si>
  <si>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</si>
  <si>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</si>
  <si>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</si>
  <si>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</si>
  <si>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</si>
  <si>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</si>
  <si>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</si>
  <si>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</si>
  <si>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</si>
  <si>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</si>
  <si>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</si>
  <si>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</si>
  <si>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</si>
  <si>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</si>
  <si>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</si>
  <si>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</si>
  <si>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</si>
  <si>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</si>
  <si>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</si>
  <si>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</si>
  <si>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</si>
  <si>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</si>
  <si>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</si>
  <si>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</si>
  <si>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</si>
  <si>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</si>
  <si>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</si>
  <si>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</si>
  <si>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</si>
  <si>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</si>
  <si>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</si>
  <si>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</si>
  <si>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</si>
  <si>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</si>
  <si>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</si>
  <si>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</si>
  <si>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</si>
  <si>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</si>
  <si>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</si>
  <si>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</si>
  <si>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</si>
  <si>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</si>
  <si>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</si>
  <si>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</si>
  <si>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</si>
  <si>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</si>
  <si>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</si>
  <si>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</si>
  <si>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</si>
  <si>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</si>
  <si>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</si>
  <si>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</si>
  <si>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</si>
  <si>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</si>
  <si>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</si>
  <si>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</si>
  <si>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</si>
  <si>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</si>
  <si>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</si>
  <si>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</si>
  <si>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</si>
  <si>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</si>
  <si>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</si>
  <si>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</si>
  <si>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</si>
  <si>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</si>
  <si>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</si>
  <si>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</si>
  <si>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</si>
  <si>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</si>
  <si>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</si>
  <si>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</si>
  <si>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</si>
  <si>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</si>
  <si>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</si>
  <si>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</si>
  <si>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</si>
  <si>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</si>
  <si>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</si>
  <si>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</si>
  <si>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</si>
  <si>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</si>
  <si>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</si>
  <si>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</si>
  <si>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</si>
  <si>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</si>
  <si>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</si>
  <si>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</si>
  <si>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</si>
  <si>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</si>
  <si>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</si>
  <si>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</si>
  <si>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</si>
  <si>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</si>
  <si>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</si>
  <si>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</si>
  <si>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</si>
  <si>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</si>
  <si>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</si>
  <si>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</si>
  <si>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</si>
  <si>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</si>
  <si>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</si>
  <si>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</si>
  <si>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</si>
  <si>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</si>
  <si>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</si>
  <si>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</si>
  <si>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</si>
  <si>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</si>
  <si>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</si>
  <si>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</si>
  <si>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</si>
  <si>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</si>
  <si>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</si>
  <si>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</si>
  <si>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</si>
  <si>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</si>
  <si>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</si>
  <si>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</si>
  <si>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</si>
  <si>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</si>
  <si>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</si>
  <si>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</si>
  <si>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</si>
  <si>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</si>
  <si>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</si>
  <si>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</si>
  <si>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</si>
  <si>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</si>
  <si>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</si>
  <si>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</si>
  <si>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</si>
  <si>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</si>
  <si>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</si>
  <si>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</si>
  <si>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</si>
  <si>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</si>
  <si>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</si>
  <si>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</si>
  <si>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</si>
  <si>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</si>
  <si>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</si>
  <si>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</si>
  <si>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</si>
  <si>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</si>
  <si>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</si>
  <si>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</si>
  <si>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</si>
  <si>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</si>
  <si>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</si>
  <si>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</si>
  <si>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</si>
  <si>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</si>
  <si>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</si>
  <si>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</si>
  <si>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</si>
  <si>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</si>
  <si>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</si>
  <si>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</si>
  <si>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</si>
  <si>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</si>
  <si>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</si>
  <si>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</si>
  <si>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</si>
  <si>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</si>
  <si>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</si>
  <si>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</si>
  <si>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</si>
  <si>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</si>
  <si>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</si>
  <si>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</si>
  <si>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</si>
  <si>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</si>
  <si>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</si>
  <si>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</si>
  <si>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</si>
  <si>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</si>
  <si>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</si>
  <si>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</si>
  <si>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</si>
  <si>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</si>
  <si>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</si>
  <si>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</si>
  <si>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</si>
  <si>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</si>
  <si>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</si>
  <si>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</si>
  <si>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</si>
  <si>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</si>
  <si>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</si>
  <si>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</si>
  <si>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</si>
  <si>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</si>
  <si>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</si>
  <si>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</si>
  <si>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</si>
  <si>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</si>
  <si>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</si>
  <si>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</si>
  <si>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</si>
  <si>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</si>
  <si>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</si>
  <si>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</si>
  <si>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</si>
  <si>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</si>
  <si>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</si>
  <si>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</si>
  <si>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</si>
  <si>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</si>
  <si>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</si>
  <si>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</si>
  <si>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</si>
  <si>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</si>
  <si>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</si>
  <si>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</si>
  <si>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</si>
  <si>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</si>
  <si>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</si>
  <si>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</si>
  <si>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</si>
  <si>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</si>
  <si>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</si>
  <si>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</si>
  <si>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</si>
  <si>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</si>
  <si>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</si>
  <si>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</si>
  <si>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</si>
  <si>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</si>
  <si>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</si>
  <si>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</si>
  <si>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</si>
  <si>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</si>
  <si>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</si>
  <si>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</si>
  <si>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</si>
  <si>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</si>
  <si>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</si>
  <si>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</si>
  <si>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</si>
  <si>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</si>
  <si>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</si>
  <si>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</si>
  <si>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</si>
  <si>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</si>
  <si>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</si>
  <si>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</si>
  <si>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</si>
  <si>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</si>
  <si>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</si>
  <si>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</si>
  <si>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</si>
  <si>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</si>
  <si>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</si>
  <si>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</si>
  <si>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</si>
  <si>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</si>
  <si>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</si>
  <si>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</si>
  <si>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</si>
  <si>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</si>
  <si>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</si>
  <si>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</si>
  <si>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</si>
  <si>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</si>
  <si>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</si>
  <si>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</si>
  <si>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</si>
  <si>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</si>
  <si>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</si>
  <si>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</si>
  <si>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</si>
  <si>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</si>
  <si>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</si>
  <si>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</si>
  <si>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</si>
  <si>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</si>
  <si>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</si>
  <si>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</si>
  <si>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</si>
  <si>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</si>
  <si>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</si>
  <si>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</si>
  <si>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</si>
  <si>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</si>
  <si>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</si>
  <si>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</si>
  <si>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</si>
  <si>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</si>
  <si>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</si>
  <si>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</si>
  <si>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</si>
  <si>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</si>
  <si>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</si>
  <si>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</si>
  <si>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</si>
  <si>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</si>
  <si>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</si>
  <si>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</si>
  <si>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</si>
  <si>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</si>
  <si>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</si>
  <si>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</si>
  <si>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</si>
  <si>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</si>
  <si>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</si>
  <si>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</si>
  <si>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</si>
  <si>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</si>
  <si>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</si>
  <si>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</si>
  <si>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</si>
  <si>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</si>
  <si>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</si>
  <si>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</si>
  <si>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</si>
  <si>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</si>
  <si>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</si>
  <si>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</si>
  <si>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</si>
  <si>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</si>
  <si>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</si>
  <si>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</si>
  <si>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</si>
  <si>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</si>
  <si>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</si>
  <si>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</si>
  <si>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</si>
  <si>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</si>
  <si>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</si>
  <si>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</si>
  <si>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</si>
  <si>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</si>
  <si>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</si>
  <si>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</si>
  <si>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</si>
  <si>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</si>
  <si>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</si>
  <si>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</si>
  <si>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</si>
  <si>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</si>
  <si>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</si>
  <si>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</si>
  <si>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</si>
  <si>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</si>
  <si>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</si>
  <si>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</si>
  <si>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</si>
  <si>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</si>
  <si>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</si>
  <si>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</si>
  <si>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</si>
  <si>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</si>
  <si>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</si>
  <si>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</si>
  <si>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</si>
  <si>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</si>
  <si>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</si>
  <si>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</si>
  <si>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</si>
  <si>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</si>
  <si>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</si>
  <si>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</si>
  <si>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</si>
  <si>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</si>
  <si>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</si>
  <si>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</si>
  <si>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</si>
  <si>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</si>
  <si>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</si>
  <si>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</si>
  <si>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</si>
  <si>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</si>
  <si>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</si>
  <si>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</si>
  <si>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</si>
  <si>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</si>
  <si>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</si>
  <si>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</si>
  <si>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</si>
  <si>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</si>
  <si>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</si>
  <si>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</si>
  <si>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</si>
  <si>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</si>
  <si>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</si>
  <si>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</si>
  <si>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</si>
  <si>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</si>
  <si>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</si>
  <si>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</si>
  <si>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</si>
  <si>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</si>
  <si>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</si>
  <si>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</si>
  <si>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</si>
  <si>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</si>
  <si>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</si>
  <si>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</si>
  <si>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</si>
  <si>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</si>
  <si>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</si>
  <si>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</si>
  <si>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</si>
  <si>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</si>
  <si>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</si>
  <si>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</si>
  <si>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</si>
  <si>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</si>
  <si>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</si>
  <si>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</si>
  <si>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</si>
  <si>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</si>
  <si>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</si>
  <si>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</si>
  <si>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</si>
  <si>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</si>
  <si>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</si>
  <si>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</si>
  <si>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</si>
  <si>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</si>
  <si>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</si>
  <si>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</si>
  <si>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</si>
  <si>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</si>
  <si>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</si>
  <si>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</si>
  <si>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</si>
  <si>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</si>
  <si>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</si>
  <si>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</si>
  <si>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</si>
  <si>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</si>
  <si>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</si>
  <si>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</si>
  <si>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</si>
  <si>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</si>
  <si>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</si>
  <si>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</si>
  <si>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</si>
  <si>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</si>
  <si>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</si>
  <si>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</si>
  <si>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</si>
  <si>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</si>
  <si>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</si>
  <si>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</si>
  <si>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</si>
  <si>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</si>
  <si>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</si>
  <si>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</si>
  <si>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</si>
  <si>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</si>
  <si>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</si>
  <si>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</si>
  <si>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</si>
  <si>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</si>
  <si>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</si>
  <si>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</si>
  <si>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</si>
  <si>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</si>
  <si>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</si>
  <si>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</si>
  <si>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</si>
  <si>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</si>
  <si>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</si>
  <si>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</si>
  <si>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</si>
  <si>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</si>
  <si>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</si>
  <si>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</si>
  <si>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</si>
  <si>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</si>
  <si>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</si>
  <si>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</si>
  <si>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</si>
  <si>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</si>
  <si>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</si>
  <si>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</si>
  <si>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</si>
  <si>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</si>
  <si>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</si>
  <si>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</si>
  <si>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</si>
  <si>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</si>
  <si>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</si>
  <si>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</si>
  <si>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</si>
  <si>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</si>
  <si>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</si>
  <si>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</si>
  <si>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</si>
  <si>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</si>
  <si>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</si>
  <si>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</si>
  <si>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</si>
  <si>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</si>
  <si>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</si>
  <si>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</si>
  <si>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</si>
  <si>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</si>
  <si>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</si>
  <si>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</si>
  <si>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</si>
  <si>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</si>
  <si>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</si>
  <si>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</si>
  <si>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</si>
  <si>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</si>
  <si>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</si>
  <si>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</si>
  <si>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</si>
  <si>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</si>
  <si>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</si>
  <si>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</si>
  <si>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</si>
  <si>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</si>
  <si>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</si>
  <si>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</si>
  <si>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</si>
  <si>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</si>
  <si>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</si>
  <si>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</si>
  <si>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</si>
  <si>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</si>
  <si>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</si>
  <si>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</si>
  <si>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</si>
  <si>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</si>
  <si>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</si>
  <si>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</si>
  <si>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</si>
  <si>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</si>
  <si>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</si>
  <si>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</si>
  <si>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</si>
  <si>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</si>
  <si>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</si>
  <si>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</si>
  <si>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</si>
  <si>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</si>
  <si>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</si>
  <si>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</si>
  <si>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</si>
  <si>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</si>
  <si>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</si>
  <si>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</si>
  <si>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</si>
  <si>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</si>
  <si>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</si>
  <si>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</si>
  <si>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</si>
  <si>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</si>
  <si>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</si>
  <si>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</si>
  <si>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</si>
  <si>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</si>
  <si>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</si>
  <si>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</si>
  <si>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</si>
  <si>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</si>
  <si>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</si>
  <si>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</si>
  <si>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</si>
  <si>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</si>
  <si>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</si>
  <si>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</si>
  <si>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</si>
  <si>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</si>
  <si>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</si>
  <si>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</si>
  <si>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</si>
  <si>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</si>
  <si>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</si>
  <si>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</si>
  <si>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</si>
  <si>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</si>
  <si>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</si>
  <si>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</si>
  <si>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</si>
  <si>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</si>
  <si>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</si>
  <si>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</si>
  <si>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</si>
  <si>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</si>
  <si>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</si>
  <si>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</si>
  <si>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</si>
  <si>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</si>
  <si>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</si>
  <si>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</si>
  <si>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</si>
  <si>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</si>
  <si>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</si>
  <si>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</si>
  <si>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</si>
  <si>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</si>
  <si>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</si>
  <si>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</si>
  <si>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</si>
  <si>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</si>
  <si>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</si>
  <si>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</si>
  <si>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</si>
  <si>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</si>
  <si>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</si>
  <si>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</si>
  <si>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</si>
  <si>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</si>
  <si>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</si>
  <si>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</si>
  <si>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</si>
  <si>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</si>
  <si>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</si>
  <si>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</si>
  <si>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</si>
  <si>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</si>
  <si>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</si>
  <si>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</si>
  <si>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</si>
  <si>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</si>
  <si>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</si>
  <si>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</si>
  <si>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</si>
  <si>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</si>
  <si>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</si>
  <si>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</si>
  <si>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</si>
  <si>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</si>
  <si>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</si>
  <si>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</si>
  <si>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</si>
  <si>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</si>
  <si>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</si>
  <si>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</si>
  <si>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</si>
  <si>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</si>
  <si>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</si>
  <si>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</si>
  <si>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</si>
  <si>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</si>
  <si>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</si>
  <si>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</si>
  <si>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</si>
  <si>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</si>
  <si>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</si>
  <si>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</si>
  <si>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</si>
  <si>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</si>
  <si>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</si>
  <si>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</si>
  <si>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</si>
  <si>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</si>
  <si>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</si>
  <si>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</si>
  <si>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</si>
  <si>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</si>
  <si>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</si>
  <si>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</si>
  <si>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</si>
  <si>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</si>
  <si>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</si>
  <si>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</si>
  <si>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</si>
  <si>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</si>
  <si>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</si>
  <si>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</si>
  <si>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</si>
  <si>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</si>
  <si>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</si>
  <si>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</si>
  <si>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</si>
  <si>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</si>
  <si>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</si>
  <si>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</si>
  <si>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</si>
  <si>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</si>
  <si>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</si>
  <si>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</si>
  <si>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</si>
  <si>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</si>
  <si>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</si>
  <si>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</si>
  <si>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</si>
  <si>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</si>
  <si>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</si>
  <si>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</si>
  <si>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</si>
  <si>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</si>
  <si>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</si>
  <si>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</si>
  <si>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</si>
  <si>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</si>
  <si>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</si>
  <si>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</si>
  <si>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</si>
  <si>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</si>
  <si>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</si>
  <si>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</si>
  <si>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</si>
  <si>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</si>
  <si>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</si>
  <si>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</si>
  <si>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</si>
  <si>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</si>
  <si>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</si>
  <si>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</si>
  <si>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</si>
  <si>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</si>
  <si>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</si>
  <si>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</si>
  <si>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</si>
  <si>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</si>
  <si>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</si>
  <si>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</si>
  <si>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</si>
  <si>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</si>
  <si>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</si>
  <si>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</si>
  <si>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</si>
  <si>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</si>
  <si>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</si>
  <si>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</si>
  <si>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</si>
  <si>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</si>
  <si>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</si>
  <si>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</si>
  <si>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</si>
  <si>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</si>
  <si>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</si>
  <si>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</si>
  <si>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</si>
  <si>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</si>
  <si>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</si>
  <si>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</si>
  <si>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</si>
  <si>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</si>
  <si>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</si>
  <si>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</si>
  <si>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</si>
  <si>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</si>
  <si>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</si>
  <si>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</si>
  <si>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</si>
  <si>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</si>
  <si>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</si>
  <si>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</si>
  <si>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</si>
  <si>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</si>
  <si>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</si>
  <si>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</si>
  <si>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</si>
  <si>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</si>
  <si>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</si>
  <si>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</si>
  <si>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</si>
  <si>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</si>
  <si>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</si>
  <si>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</si>
  <si>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</si>
  <si>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</si>
  <si>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</si>
  <si>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</si>
  <si>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</si>
  <si>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</si>
  <si>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</si>
  <si>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</si>
  <si>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</si>
  <si>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</si>
  <si>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</si>
  <si>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</si>
  <si>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</si>
  <si>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</si>
  <si>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</si>
  <si>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</si>
  <si>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</si>
  <si>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</si>
  <si>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</si>
  <si>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</si>
  <si>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</si>
  <si>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</si>
  <si>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</si>
  <si>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</si>
  <si>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</si>
  <si>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</si>
  <si>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</si>
  <si>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</si>
  <si>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</si>
  <si>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</si>
  <si>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</si>
  <si>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</si>
  <si>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</si>
  <si>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</si>
  <si>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</si>
  <si>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</si>
  <si>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</si>
  <si>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</si>
  <si>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</si>
  <si>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</si>
  <si>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</si>
  <si>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</si>
  <si>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</si>
  <si>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</si>
  <si>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</si>
  <si>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</si>
  <si>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</si>
  <si>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</si>
  <si>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</si>
  <si>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</si>
  <si>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</si>
  <si>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</si>
  <si>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</si>
  <si>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</si>
  <si>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</si>
  <si>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</si>
  <si>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</si>
  <si>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</si>
  <si>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</si>
  <si>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</si>
  <si>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</si>
  <si>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</si>
  <si>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</si>
  <si>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</si>
  <si>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</si>
  <si>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</si>
  <si>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</si>
  <si>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</si>
  <si>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</si>
  <si>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</si>
  <si>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</si>
  <si>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</si>
  <si>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</si>
  <si>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</si>
  <si>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</si>
  <si>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</si>
  <si>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</si>
  <si>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</si>
  <si>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</si>
  <si>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</si>
  <si>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</si>
  <si>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</si>
  <si>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</si>
  <si>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</si>
  <si>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</si>
  <si>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</si>
  <si>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</si>
  <si>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</si>
  <si>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</si>
  <si>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</si>
  <si>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</si>
  <si>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</si>
  <si>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</si>
  <si>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</si>
  <si>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</si>
  <si>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</si>
  <si>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</si>
  <si>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</si>
  <si>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</si>
  <si>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</si>
  <si>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</si>
  <si>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</si>
  <si>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</si>
  <si>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</si>
  <si>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</si>
  <si>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</si>
  <si>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</si>
  <si>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</si>
  <si>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</si>
  <si>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</si>
  <si>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</si>
  <si>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</si>
  <si>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</si>
  <si>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</si>
  <si>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</si>
  <si>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</si>
  <si>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</si>
  <si>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</si>
  <si>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</si>
  <si>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</si>
  <si>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</si>
  <si>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</si>
  <si>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</si>
  <si>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</si>
  <si>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</si>
  <si>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</si>
  <si>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</si>
  <si>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</si>
  <si>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</si>
  <si>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</si>
  <si>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</si>
  <si>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</si>
  <si>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</si>
  <si>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</si>
  <si>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</si>
  <si>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</si>
  <si>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</si>
  <si>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</si>
  <si>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</si>
  <si>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</si>
  <si>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</si>
  <si>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</si>
  <si>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</si>
  <si>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</si>
  <si>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</si>
  <si>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</si>
  <si>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</si>
  <si>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</si>
  <si>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</si>
  <si>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</si>
  <si>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</si>
  <si>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</si>
  <si>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</si>
  <si>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</si>
  <si>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</si>
  <si>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</si>
  <si>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</si>
  <si>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</si>
  <si>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</si>
  <si>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</si>
  <si>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</si>
  <si>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</si>
  <si>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</si>
  <si>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</si>
  <si>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</si>
  <si>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</si>
  <si>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</si>
  <si>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</si>
  <si>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</si>
  <si>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</si>
  <si>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</si>
  <si>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</si>
  <si>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</si>
  <si>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</si>
  <si>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</si>
  <si>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</si>
  <si>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</si>
  <si>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</si>
  <si>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</si>
  <si>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</si>
  <si>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</si>
  <si>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</si>
  <si>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</si>
  <si>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</si>
  <si>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</si>
  <si>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</si>
  <si>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</si>
  <si>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</si>
  <si>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</si>
  <si>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</si>
  <si>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</si>
  <si>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</si>
  <si>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</si>
  <si>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</si>
  <si>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</si>
  <si>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</si>
  <si>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</si>
  <si>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</si>
  <si>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</si>
  <si>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</si>
  <si>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</si>
  <si>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</si>
  <si>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</si>
  <si>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</si>
  <si>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</si>
  <si>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</si>
  <si>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</si>
  <si>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</si>
  <si>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</si>
  <si>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</si>
  <si>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</si>
  <si>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</si>
  <si>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</si>
  <si>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</si>
  <si>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</si>
  <si>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</si>
  <si>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</si>
  <si>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</si>
  <si>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</si>
  <si>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</si>
  <si>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</si>
  <si>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</si>
  <si>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</si>
  <si>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</si>
  <si>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</si>
  <si>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</si>
  <si>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</si>
  <si>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</si>
  <si>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</si>
  <si>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</si>
  <si>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</si>
  <si>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</si>
  <si>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</si>
  <si>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</si>
  <si>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</si>
  <si>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</si>
  <si>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</si>
  <si>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</si>
  <si>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</si>
  <si>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</si>
  <si>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</si>
  <si>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</si>
  <si>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</si>
  <si>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</si>
  <si>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</si>
  <si>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</si>
  <si>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</si>
  <si>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</si>
  <si>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</si>
  <si>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</si>
  <si>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</si>
  <si>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</si>
  <si>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</si>
  <si>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</si>
  <si>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</si>
  <si>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</si>
  <si>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</si>
  <si>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</si>
  <si>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</si>
  <si>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</si>
  <si>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</si>
  <si>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</si>
  <si>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</si>
  <si>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</si>
  <si>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</si>
  <si>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</si>
  <si>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</si>
  <si>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</si>
  <si>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</si>
  <si>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</si>
  <si>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</si>
  <si>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</si>
  <si>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</si>
  <si>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</si>
  <si>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</si>
  <si>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</si>
  <si>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</si>
  <si>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</si>
  <si>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</si>
  <si>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</si>
  <si>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</si>
  <si>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</si>
  <si>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</si>
  <si>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</si>
  <si>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</si>
  <si>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</si>
  <si>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</si>
  <si>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</si>
  <si>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</si>
  <si>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</si>
  <si>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</si>
  <si>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</si>
  <si>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</si>
  <si>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</si>
  <si>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</si>
  <si>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</si>
  <si>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</si>
  <si>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</si>
  <si>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</si>
  <si>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</si>
  <si>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</si>
  <si>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</si>
  <si>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</si>
  <si>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</si>
  <si>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</si>
  <si>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</si>
  <si>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</si>
  <si>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</si>
  <si>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</si>
  <si>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</si>
  <si>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</si>
  <si>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</si>
  <si>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</si>
  <si>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</si>
  <si>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</si>
  <si>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</si>
  <si>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</si>
  <si>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</si>
  <si>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</si>
  <si>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</si>
  <si>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</si>
  <si>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</si>
  <si>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</si>
  <si>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</si>
  <si>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</si>
  <si>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</si>
  <si>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</si>
  <si>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</si>
  <si>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</si>
  <si>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</si>
  <si>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</si>
  <si>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</si>
  <si>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</si>
  <si>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</si>
  <si>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</si>
  <si>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</si>
  <si>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</si>
  <si>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</si>
  <si>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</si>
  <si>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</si>
  <si>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</si>
  <si>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</si>
  <si>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</si>
  <si>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</si>
  <si>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</si>
  <si>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</si>
  <si>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</si>
  <si>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</si>
  <si>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</si>
  <si>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</si>
  <si>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</si>
  <si>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</si>
  <si>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</si>
  <si>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</si>
  <si>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</si>
  <si>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</si>
  <si>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</si>
  <si>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</si>
  <si>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</si>
  <si>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</si>
  <si>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</si>
  <si>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</si>
  <si>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</si>
  <si>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</si>
  <si>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</si>
  <si>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</si>
  <si>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</si>
  <si>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</si>
  <si>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</si>
  <si>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</si>
  <si>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</si>
  <si>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</si>
  <si>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</si>
  <si>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</si>
  <si>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</si>
  <si>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</si>
  <si>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</si>
  <si>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</si>
  <si>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</si>
  <si>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</si>
  <si>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</si>
  <si>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</si>
  <si>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</si>
  <si>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</si>
  <si>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</si>
  <si>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</si>
  <si>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</si>
  <si>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</si>
  <si>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</si>
  <si>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</si>
  <si>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</si>
  <si>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</si>
  <si>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</si>
  <si>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</si>
  <si>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</si>
  <si>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</si>
  <si>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</si>
  <si>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</si>
  <si>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</si>
  <si>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</si>
  <si>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</si>
  <si>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</si>
  <si>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</si>
  <si>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</si>
  <si>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</si>
  <si>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</si>
  <si>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</si>
  <si>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</si>
  <si>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</si>
  <si>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</si>
  <si>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</si>
  <si>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</si>
  <si>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</si>
  <si>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</si>
  <si>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</si>
  <si>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</si>
  <si>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</si>
  <si>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</si>
  <si>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</si>
  <si>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</si>
  <si>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</si>
  <si>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</si>
  <si>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</si>
  <si>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</si>
  <si>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</si>
  <si>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</si>
  <si>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</si>
  <si>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</si>
  <si>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</si>
  <si>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</si>
  <si>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</si>
  <si>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</si>
  <si>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</si>
  <si>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</si>
  <si>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</si>
  <si>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</si>
  <si>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</si>
  <si>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</si>
  <si>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</si>
  <si>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</si>
  <si>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</si>
  <si>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</si>
  <si>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</si>
  <si>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</si>
  <si>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</si>
  <si>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</si>
  <si>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</si>
  <si>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</si>
  <si>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</si>
  <si>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</si>
  <si>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</si>
  <si>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</si>
  <si>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</si>
  <si>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</si>
  <si>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</si>
  <si>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</si>
  <si>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</si>
  <si>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</si>
  <si>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</si>
  <si>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</si>
  <si>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</si>
  <si>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</si>
  <si>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</si>
  <si>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</si>
  <si>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</si>
  <si>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</si>
  <si>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</si>
  <si>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</si>
  <si>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</si>
  <si>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</si>
  <si>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</si>
  <si>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</si>
  <si>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</si>
  <si>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</si>
  <si>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</si>
  <si>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</si>
  <si>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</si>
  <si>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</si>
  <si>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</si>
  <si>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</si>
  <si>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</si>
  <si>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</si>
  <si>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</si>
  <si>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</si>
  <si>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</si>
  <si>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</si>
  <si>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</si>
  <si>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</si>
  <si>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</si>
  <si>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</si>
  <si>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</si>
  <si>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</si>
  <si>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</si>
  <si>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</si>
  <si>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</si>
  <si>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</si>
  <si>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</si>
  <si>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</si>
  <si>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</si>
  <si>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</si>
  <si>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</si>
  <si>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</si>
  <si>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</si>
  <si>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</si>
  <si>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</si>
  <si>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</si>
  <si>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</si>
  <si>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</si>
  <si>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</si>
  <si>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</si>
  <si>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</si>
  <si>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</si>
  <si>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</si>
  <si>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</si>
  <si>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</si>
  <si>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</si>
  <si>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</si>
  <si>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</si>
  <si>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</si>
  <si>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</si>
  <si>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</si>
  <si>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</si>
  <si>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</si>
  <si>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</si>
  <si>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</si>
  <si>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</si>
  <si>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</si>
  <si>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</si>
  <si>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</si>
  <si>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</si>
  <si>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</si>
  <si>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</si>
  <si>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</si>
  <si>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</si>
  <si>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</si>
  <si>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</si>
  <si>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</si>
  <si>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</si>
  <si>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</si>
  <si>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</si>
  <si>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</si>
  <si>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</si>
  <si>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</si>
  <si>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</si>
  <si>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</si>
  <si>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</si>
  <si>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</si>
  <si>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</si>
  <si>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</si>
  <si>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</si>
  <si>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</si>
  <si>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</si>
  <si>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</si>
  <si>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</si>
  <si>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</si>
  <si>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</si>
  <si>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</si>
  <si>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</si>
  <si>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</si>
  <si>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</si>
  <si>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</si>
  <si>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</si>
  <si>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</si>
  <si>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</si>
  <si>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</si>
  <si>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</si>
  <si>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</si>
  <si>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</si>
  <si>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</si>
  <si>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</si>
  <si>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</si>
  <si>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</si>
  <si>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</si>
  <si>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</si>
  <si>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</si>
  <si>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</si>
  <si>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</si>
  <si>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</si>
  <si>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</si>
  <si>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</si>
  <si>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</si>
  <si>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</si>
  <si>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</si>
  <si>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</si>
  <si>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</si>
  <si>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</si>
  <si>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</si>
  <si>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</si>
  <si>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</si>
  <si>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</si>
  <si>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</si>
  <si>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</si>
  <si>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</si>
  <si>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</si>
  <si>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</si>
  <si>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</si>
  <si>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</si>
  <si>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</si>
  <si>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</si>
  <si>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</si>
  <si>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</si>
  <si>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</si>
  <si>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</si>
  <si>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</si>
  <si>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</si>
  <si>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</si>
  <si>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</si>
  <si>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</si>
  <si>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</si>
  <si>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</si>
  <si>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</si>
  <si>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</si>
  <si>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</si>
  <si>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</si>
  <si>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</si>
  <si>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</si>
  <si>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</si>
  <si>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</si>
  <si>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</si>
  <si>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</si>
  <si>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</si>
  <si>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</si>
  <si>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</si>
  <si>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</si>
  <si>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</si>
  <si>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</si>
  <si>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</si>
  <si>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</si>
  <si>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</si>
  <si>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</si>
  <si>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</si>
  <si>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</si>
  <si>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</si>
  <si>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</si>
  <si>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</si>
  <si>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</si>
  <si>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</si>
  <si>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</si>
  <si>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</si>
  <si>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</si>
  <si>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</si>
  <si>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</si>
  <si>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</si>
  <si>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</si>
  <si>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</si>
  <si>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</si>
  <si>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</si>
  <si>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</si>
  <si>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</si>
  <si>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</si>
  <si>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</si>
  <si>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</si>
  <si>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</si>
  <si>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</si>
  <si>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</si>
  <si>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</si>
  <si>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</si>
  <si>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</si>
  <si>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</si>
  <si>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</si>
  <si>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</si>
  <si>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</si>
  <si>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</si>
  <si>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</si>
  <si>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</si>
  <si>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</si>
  <si>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</si>
  <si>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</si>
  <si>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</si>
  <si>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</si>
  <si>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</si>
  <si>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</si>
  <si>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</si>
  <si>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</si>
  <si>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</si>
  <si>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</si>
  <si>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</si>
  <si>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</si>
  <si>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</si>
  <si>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</si>
  <si>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</si>
  <si>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</si>
  <si>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</si>
  <si>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</si>
  <si>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</si>
  <si>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</si>
  <si>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</si>
  <si>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</si>
  <si>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</si>
  <si>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</si>
  <si>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</si>
  <si>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</si>
  <si>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</si>
  <si>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</si>
  <si>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</si>
  <si>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</si>
  <si>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</si>
  <si>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</si>
  <si>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</si>
  <si>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</si>
  <si>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</si>
  <si>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</si>
  <si>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</si>
  <si>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</si>
  <si>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</si>
  <si>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</si>
  <si>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</si>
  <si>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</si>
  <si>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</si>
  <si>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</si>
  <si>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</si>
  <si>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</si>
  <si>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</si>
  <si>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</si>
  <si>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</si>
  <si>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</si>
  <si>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</si>
  <si>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</si>
  <si>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</si>
  <si>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</si>
  <si>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</si>
  <si>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</si>
  <si>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</si>
  <si>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</si>
  <si>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</si>
  <si>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</si>
  <si>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</si>
  <si>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</si>
  <si>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</si>
  <si>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</si>
  <si>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</si>
  <si>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</si>
  <si>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</si>
  <si>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</si>
  <si>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</si>
  <si>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</si>
  <si>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</si>
  <si>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</si>
  <si>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</si>
  <si>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</si>
  <si>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</si>
  <si>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</si>
  <si>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</si>
  <si>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</si>
  <si>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</si>
  <si>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</si>
  <si>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</si>
  <si>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</si>
  <si>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</si>
  <si>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</si>
  <si>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</si>
  <si>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</si>
  <si>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</si>
  <si>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</si>
  <si>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</si>
  <si>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</si>
  <si>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</si>
  <si>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</si>
  <si>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</si>
  <si>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</si>
  <si>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</si>
  <si>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</si>
  <si>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</si>
  <si>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</si>
  <si>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</si>
  <si>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</si>
  <si>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</si>
  <si>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</si>
  <si>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</si>
  <si>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</si>
  <si>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</si>
  <si>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</si>
  <si>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</si>
  <si>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</si>
  <si>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</si>
  <si>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</si>
  <si>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</si>
  <si>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</si>
  <si>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</si>
  <si>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</si>
  <si>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</si>
  <si>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</si>
  <si>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</si>
  <si>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</si>
  <si>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</si>
  <si>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</si>
  <si>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</si>
  <si>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</si>
  <si>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</si>
  <si>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</si>
  <si>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</si>
  <si>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</si>
  <si>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</si>
  <si>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</si>
  <si>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</si>
  <si>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</si>
  <si>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</si>
  <si>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</si>
  <si>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</si>
  <si>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</si>
  <si>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</si>
  <si>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</si>
  <si>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</si>
  <si>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</si>
  <si>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</si>
  <si>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</si>
  <si>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</si>
  <si>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</si>
  <si>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</si>
  <si>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</si>
  <si>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</si>
  <si>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</si>
  <si>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</si>
  <si>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</si>
  <si>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</si>
  <si>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</si>
  <si>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</si>
  <si>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</si>
  <si>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</si>
  <si>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</si>
  <si>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</si>
  <si>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</si>
  <si>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</si>
  <si>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</si>
  <si>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</si>
  <si>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</si>
  <si>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</si>
  <si>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</si>
  <si>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</si>
  <si>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</si>
  <si>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</si>
  <si>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</si>
  <si>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</si>
  <si>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</si>
  <si>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</si>
  <si>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</si>
  <si>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</si>
  <si>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</si>
  <si>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</si>
  <si>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</si>
  <si>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</si>
  <si>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</si>
  <si>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</si>
  <si>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</si>
  <si>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</si>
  <si>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</si>
  <si>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</si>
  <si>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</si>
  <si>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</si>
  <si>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</si>
  <si>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</si>
  <si>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</si>
  <si>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</si>
  <si>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</si>
  <si>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</si>
  <si>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</si>
  <si>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</si>
  <si>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</si>
  <si>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</si>
  <si>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</si>
  <si>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</si>
  <si>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</si>
  <si>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</si>
  <si>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</si>
  <si>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</si>
  <si>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</si>
  <si>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</si>
  <si>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</si>
  <si>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</si>
  <si>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</si>
  <si>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</si>
  <si>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</si>
  <si>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</si>
  <si>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</si>
  <si>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</si>
  <si>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</si>
  <si>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</si>
  <si>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</si>
  <si>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</si>
  <si>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</si>
  <si>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</si>
  <si>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</si>
  <si>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</si>
  <si>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</si>
  <si>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</si>
  <si>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</si>
  <si>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</si>
  <si>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</si>
  <si>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</si>
  <si>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</si>
  <si>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</si>
  <si>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</si>
  <si>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</si>
  <si>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</si>
  <si>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</si>
  <si>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</si>
  <si>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</si>
  <si>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</si>
  <si>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</si>
  <si>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</si>
  <si>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</si>
  <si>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</si>
  <si>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</si>
  <si>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</si>
  <si>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</si>
  <si>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</si>
  <si>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</si>
  <si>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</si>
  <si>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</si>
  <si>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</si>
  <si>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</si>
  <si>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</si>
  <si>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</si>
  <si>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</si>
  <si>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</si>
  <si>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</si>
  <si>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</si>
  <si>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</si>
  <si>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</si>
  <si>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</si>
  <si>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</si>
  <si>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</si>
  <si>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</si>
  <si>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</si>
  <si>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</si>
  <si>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</si>
  <si>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</si>
  <si>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</si>
  <si>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</si>
  <si>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</si>
  <si>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</si>
  <si>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</si>
  <si>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</si>
  <si>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</si>
  <si>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</si>
  <si>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</si>
  <si>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</si>
  <si>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</si>
  <si>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</si>
  <si>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</si>
  <si>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</si>
  <si>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</si>
  <si>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</si>
  <si>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</si>
  <si>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</si>
  <si>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</si>
  <si>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</si>
  <si>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</si>
  <si>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</si>
  <si>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</si>
  <si>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</si>
  <si>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</si>
  <si>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</si>
  <si>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</si>
  <si>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</si>
  <si>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</si>
  <si>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</si>
  <si>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</si>
  <si>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</si>
  <si>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</si>
  <si>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</si>
  <si>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</si>
  <si>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</si>
  <si>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</si>
  <si>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</si>
  <si>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</si>
  <si>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</si>
  <si>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</si>
  <si>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</si>
  <si>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</si>
  <si>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</si>
  <si>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</si>
  <si>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</si>
  <si>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</si>
  <si>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</si>
  <si>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</si>
  <si>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</si>
  <si>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</si>
  <si>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</si>
  <si>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</si>
  <si>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</si>
  <si>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</si>
  <si>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</si>
  <si>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</si>
  <si>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</si>
  <si>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</si>
  <si>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</si>
  <si>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</si>
  <si>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</si>
  <si>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</si>
  <si>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</si>
  <si>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</si>
  <si>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</si>
  <si>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</si>
  <si>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</si>
  <si>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</si>
  <si>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</si>
  <si>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</si>
  <si>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</si>
  <si>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</si>
  <si>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</si>
  <si>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</si>
  <si>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</si>
  <si>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</si>
  <si>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</si>
  <si>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</si>
  <si>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</si>
  <si>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</si>
  <si>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</si>
  <si>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</si>
  <si>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</si>
  <si>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</si>
  <si>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</si>
  <si>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</si>
  <si>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</si>
  <si>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</si>
  <si>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</si>
  <si>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</si>
  <si>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</si>
  <si>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</si>
  <si>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</si>
  <si>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</si>
  <si>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</si>
  <si>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</si>
  <si>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</si>
  <si>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</si>
  <si>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</si>
  <si>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</si>
  <si>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</si>
  <si>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</si>
  <si>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</si>
  <si>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</si>
  <si>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</si>
  <si>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</si>
  <si>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</si>
  <si>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</si>
  <si>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</si>
  <si>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</si>
  <si>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</si>
  <si>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</si>
  <si>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</si>
  <si>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</si>
  <si>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</si>
  <si>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</si>
  <si>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</si>
  <si>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</si>
  <si>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</si>
  <si>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</si>
  <si>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</si>
  <si>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</si>
  <si>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</si>
  <si>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</si>
  <si>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</si>
  <si>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</si>
  <si>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</si>
  <si>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</si>
  <si>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</si>
  <si>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</si>
  <si>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</si>
  <si>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</si>
  <si>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</si>
  <si>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</si>
  <si>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</si>
  <si>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</si>
  <si>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</si>
  <si>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</si>
  <si>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</si>
  <si>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</si>
  <si>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</si>
  <si>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</si>
  <si>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</si>
  <si>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</si>
  <si>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</si>
  <si>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</si>
  <si>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</si>
  <si>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</si>
  <si>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</si>
  <si>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</si>
  <si>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</si>
  <si>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</si>
  <si>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</si>
  <si>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</si>
  <si>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</si>
  <si>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</si>
  <si>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</si>
  <si>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</si>
  <si>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</si>
  <si>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</si>
  <si>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</si>
  <si>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</si>
  <si>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</si>
  <si>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</si>
  <si>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</si>
  <si>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</si>
  <si>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</si>
  <si>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</si>
  <si>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</si>
  <si>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</si>
  <si>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</si>
  <si>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</si>
  <si>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</si>
  <si>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</si>
  <si>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</si>
  <si>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</si>
  <si>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</si>
  <si>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</si>
  <si>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</si>
  <si>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</si>
  <si>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</si>
  <si>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</si>
  <si>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</si>
  <si>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</si>
  <si>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</si>
  <si>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</si>
  <si>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</si>
  <si>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</si>
  <si>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</si>
  <si>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</si>
  <si>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</si>
  <si>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</si>
  <si>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</si>
  <si>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</si>
  <si>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</si>
  <si>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</si>
  <si>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</si>
  <si>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</si>
  <si>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</si>
  <si>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</si>
  <si>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</si>
  <si>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</si>
  <si>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</si>
  <si>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</si>
  <si>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</si>
  <si>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</si>
  <si>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</si>
  <si>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</si>
  <si>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</si>
  <si>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</si>
  <si>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</si>
  <si>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</si>
  <si>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</si>
  <si>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</si>
  <si>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</si>
  <si>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</si>
  <si>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</si>
  <si>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</si>
  <si>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</si>
  <si>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</si>
  <si>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</si>
  <si>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</si>
  <si>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</si>
  <si>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</si>
  <si>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</si>
  <si>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</si>
  <si>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</si>
  <si>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</si>
  <si>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</si>
  <si>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</si>
  <si>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</si>
  <si>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</si>
  <si>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</si>
  <si>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</si>
  <si>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</si>
  <si>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</si>
  <si>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</si>
  <si>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</si>
  <si>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</si>
  <si>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</si>
  <si>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</si>
  <si>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</si>
  <si>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</si>
  <si>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</si>
  <si>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</si>
  <si>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</si>
  <si>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</si>
  <si>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</si>
  <si>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</si>
  <si>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</si>
  <si>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</si>
  <si>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</si>
  <si>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</si>
  <si>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</si>
  <si>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</si>
  <si>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</si>
  <si>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</si>
  <si>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</si>
  <si>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</si>
  <si>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</si>
  <si>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</si>
  <si>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</si>
  <si>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</si>
  <si>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</si>
  <si>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</si>
  <si>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</si>
  <si>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</si>
  <si>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</si>
  <si>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</si>
  <si>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</si>
  <si>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</si>
  <si>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</si>
  <si>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</si>
  <si>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</si>
  <si>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</si>
  <si>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</si>
  <si>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</si>
  <si>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</si>
  <si>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</si>
  <si>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</si>
  <si>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</si>
  <si>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</si>
  <si>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</si>
  <si>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</si>
  <si>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</si>
  <si>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</si>
  <si>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</si>
  <si>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</si>
  <si>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</si>
  <si>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</si>
  <si>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</si>
  <si>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</si>
  <si>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</si>
  <si>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</si>
  <si>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</si>
  <si>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</si>
  <si>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</si>
  <si>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</si>
  <si>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</si>
  <si>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</si>
  <si>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</si>
  <si>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</si>
  <si>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</si>
  <si>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</si>
  <si>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</si>
  <si>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</si>
  <si>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</si>
  <si>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</si>
  <si>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</si>
  <si>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</si>
  <si>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</si>
  <si>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</si>
  <si>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</si>
  <si>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</si>
  <si>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</si>
  <si>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</si>
  <si>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</si>
  <si>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</si>
  <si>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</si>
  <si>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</si>
  <si>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</si>
  <si>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</si>
  <si>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</si>
  <si>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</si>
  <si>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</si>
  <si>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</si>
  <si>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</si>
  <si>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</si>
  <si>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</si>
  <si>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</si>
  <si>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</si>
  <si>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</si>
  <si>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</si>
  <si>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</si>
  <si>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</si>
  <si>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</si>
  <si>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</si>
  <si>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</si>
  <si>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</si>
  <si>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</si>
  <si>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</si>
  <si>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</si>
  <si>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</si>
  <si>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</si>
  <si>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</si>
  <si>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</si>
  <si>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</si>
  <si>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</si>
  <si>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</si>
  <si>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</si>
  <si>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</si>
  <si>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</si>
  <si>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</si>
  <si>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</si>
  <si>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</si>
  <si>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</si>
  <si>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</si>
  <si>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</si>
  <si>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</si>
  <si>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</si>
  <si>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</si>
  <si>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</si>
  <si>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</si>
  <si>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</si>
  <si>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</si>
  <si>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</si>
  <si>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</si>
  <si>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</si>
  <si>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</si>
  <si>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</si>
  <si>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</si>
  <si>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</si>
  <si>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</si>
  <si>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</si>
  <si>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</si>
  <si>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</si>
  <si>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</si>
  <si>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</si>
  <si>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</si>
  <si>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</si>
  <si>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</si>
  <si>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</si>
  <si>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</si>
  <si>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</si>
  <si>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</si>
  <si>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</si>
  <si>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</si>
  <si>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</si>
  <si>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</si>
  <si>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</si>
  <si>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</si>
  <si>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</si>
  <si>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</si>
  <si>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</si>
  <si>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</si>
  <si>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</si>
  <si>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</si>
  <si>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</si>
  <si>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</si>
  <si>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</si>
  <si>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</si>
  <si>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</si>
  <si>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</si>
  <si>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</si>
  <si>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</si>
  <si>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</si>
  <si>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</si>
  <si>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</si>
  <si>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</si>
  <si>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</si>
  <si>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</si>
  <si>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</si>
  <si>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</si>
  <si>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</si>
  <si>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</si>
  <si>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</si>
  <si>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</si>
  <si>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</si>
  <si>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</si>
  <si>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</si>
  <si>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</si>
  <si>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</si>
  <si>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</si>
  <si>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</si>
  <si>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</si>
  <si>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</si>
  <si>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</si>
  <si>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</si>
  <si>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</si>
  <si>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</si>
  <si>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</si>
  <si>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</si>
  <si>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</si>
  <si>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</si>
  <si>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</si>
  <si>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</si>
  <si>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</si>
  <si>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</si>
  <si>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</si>
  <si>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</si>
  <si>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</si>
  <si>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</si>
  <si>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</si>
  <si>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</si>
  <si>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</si>
  <si>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</si>
  <si>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</si>
  <si>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</si>
  <si>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</si>
  <si>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</si>
  <si>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</si>
  <si>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</si>
  <si>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</si>
  <si>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</si>
  <si>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</si>
  <si>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</si>
  <si>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</si>
  <si>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</si>
  <si>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</si>
  <si>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</si>
  <si>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</si>
  <si>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</si>
  <si>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</si>
  <si>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</si>
  <si>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</si>
  <si>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</si>
  <si>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</si>
  <si>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</si>
  <si>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</si>
  <si>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</si>
  <si>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</si>
  <si>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</si>
  <si>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</si>
  <si>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</si>
  <si>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</si>
  <si>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</si>
  <si>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</si>
  <si>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</si>
  <si>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</si>
  <si>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</si>
  <si>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</si>
  <si>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</si>
  <si>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</si>
  <si>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</si>
  <si>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</si>
  <si>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</si>
  <si>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</si>
  <si>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</si>
  <si>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</si>
  <si>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</si>
  <si>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</si>
  <si>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</si>
  <si>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</si>
  <si>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</si>
  <si>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</si>
  <si>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</si>
  <si>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</si>
  <si>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</si>
  <si>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</si>
  <si>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</si>
  <si>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</si>
  <si>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</si>
  <si>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</si>
  <si>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</si>
  <si>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</si>
  <si>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</si>
  <si>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</si>
  <si>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</si>
  <si>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</si>
  <si>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</si>
  <si>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</si>
  <si>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</si>
  <si>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</si>
  <si>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</si>
  <si>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</si>
  <si>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</si>
  <si>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</si>
  <si>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</si>
  <si>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</si>
  <si>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</si>
  <si>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</si>
  <si>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</si>
  <si>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</si>
  <si>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</si>
  <si>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</si>
  <si>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</si>
  <si>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</si>
  <si>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</si>
  <si>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</si>
  <si>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</si>
  <si>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</si>
  <si>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</si>
  <si>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</si>
  <si>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</si>
  <si>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</si>
  <si>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</si>
  <si>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</si>
  <si>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</si>
  <si>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</si>
  <si>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</si>
  <si>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</si>
  <si>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</si>
  <si>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</si>
  <si>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</si>
  <si>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</si>
  <si>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</si>
  <si>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</si>
  <si>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</si>
  <si>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</si>
  <si>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</si>
  <si>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</si>
  <si>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</si>
  <si>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</si>
  <si>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</si>
  <si>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</si>
  <si>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</si>
  <si>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</si>
  <si>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</si>
  <si>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</si>
  <si>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</si>
  <si>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</si>
  <si>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</si>
  <si>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</si>
  <si>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</si>
  <si>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</si>
  <si>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</si>
  <si>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</si>
  <si>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</si>
  <si>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</si>
  <si>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</si>
  <si>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</si>
  <si>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</si>
  <si>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</si>
  <si>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</si>
  <si>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</si>
  <si>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</si>
  <si>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</si>
  <si>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</si>
  <si>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</si>
  <si>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</si>
  <si>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</si>
  <si>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</si>
  <si>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</si>
  <si>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</si>
  <si>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</si>
  <si>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</si>
  <si>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</si>
  <si>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</si>
  <si>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</si>
  <si>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</si>
  <si>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</si>
  <si>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</si>
  <si>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</si>
  <si>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</si>
  <si>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</si>
  <si>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</si>
  <si>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</si>
  <si>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</si>
  <si>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</si>
  <si>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</si>
  <si>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</si>
  <si>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</si>
  <si>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</si>
  <si>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</si>
  <si>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</si>
  <si>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</si>
  <si>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</si>
  <si>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</si>
  <si>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</si>
  <si>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</si>
  <si>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</si>
  <si>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</si>
  <si>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</si>
  <si>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</si>
  <si>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</si>
  <si>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</si>
  <si>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</si>
  <si>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</si>
  <si>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</si>
  <si>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</si>
  <si>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</si>
  <si>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</si>
  <si>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</si>
  <si>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</si>
  <si>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</si>
  <si>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</si>
  <si>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</si>
  <si>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</si>
  <si>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</si>
  <si>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</si>
  <si>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</si>
  <si>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</si>
  <si>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</si>
  <si>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</si>
  <si>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</si>
  <si>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</si>
  <si>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</si>
  <si>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</si>
  <si>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</si>
  <si>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</si>
  <si>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</si>
  <si>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</si>
  <si>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</si>
  <si>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</si>
  <si>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</si>
  <si>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</si>
  <si>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</si>
  <si>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</si>
  <si>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</si>
  <si>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</si>
  <si>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</si>
  <si>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</si>
  <si>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</si>
  <si>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</si>
  <si>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</si>
  <si>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</si>
  <si>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</si>
  <si>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</si>
  <si>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</si>
  <si>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</si>
  <si>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</si>
  <si>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</si>
  <si>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</si>
  <si>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</si>
  <si>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</si>
  <si>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</si>
  <si>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</si>
  <si>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</si>
  <si>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</si>
  <si>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</si>
  <si>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</si>
  <si>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</si>
  <si>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</si>
  <si>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</si>
  <si>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</si>
  <si>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</si>
  <si>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</si>
  <si>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</si>
  <si>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</si>
  <si>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</si>
  <si>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</si>
  <si>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</si>
  <si>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</si>
  <si>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</si>
  <si>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</si>
  <si>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</si>
  <si>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</si>
  <si>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</si>
  <si>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</si>
  <si>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</si>
  <si>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</si>
  <si>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</si>
  <si>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</si>
  <si>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</si>
  <si>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</si>
  <si>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</si>
  <si>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</si>
  <si>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</si>
  <si>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</si>
  <si>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</si>
  <si>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</si>
  <si>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</si>
  <si>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</si>
  <si>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</si>
  <si>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</si>
  <si>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</si>
  <si>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</si>
  <si>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</si>
  <si>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</si>
  <si>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</si>
  <si>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</si>
  <si>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</si>
  <si>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</si>
  <si>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</si>
  <si>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</si>
  <si>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</si>
  <si>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</si>
  <si>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</si>
  <si>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</si>
  <si>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</si>
  <si>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</si>
  <si>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</si>
  <si>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</si>
  <si>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</si>
  <si>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</si>
  <si>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</si>
  <si>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</si>
  <si>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</si>
  <si>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</si>
  <si>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</si>
  <si>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</si>
  <si>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</si>
  <si>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</si>
  <si>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</si>
  <si>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</si>
  <si>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</si>
  <si>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</si>
  <si>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</si>
  <si>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</si>
  <si>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</si>
  <si>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</si>
  <si>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</si>
  <si>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</si>
  <si>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</si>
  <si>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</si>
  <si>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</si>
  <si>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</si>
  <si>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</si>
  <si>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</si>
  <si>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</si>
  <si>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</si>
  <si>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</si>
  <si>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</si>
  <si>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</si>
  <si>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</si>
  <si>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</si>
  <si>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</si>
  <si>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</si>
  <si>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</si>
  <si>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</si>
  <si>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</si>
  <si>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</si>
  <si>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</si>
  <si>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</si>
  <si>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</si>
  <si>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</si>
  <si>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</si>
  <si>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</si>
  <si>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</si>
  <si>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</si>
  <si>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</si>
  <si>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</si>
  <si>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</si>
  <si>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</si>
  <si>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</si>
  <si>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</si>
  <si>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</si>
  <si>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</si>
  <si>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</si>
  <si>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</si>
  <si>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</si>
  <si>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</si>
  <si>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</si>
  <si>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</si>
  <si>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</si>
  <si>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</si>
  <si>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</si>
  <si>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</si>
  <si>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</si>
  <si>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</si>
  <si>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</si>
  <si>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</si>
  <si>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</si>
  <si>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</si>
  <si>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</si>
  <si>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</si>
  <si>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</si>
  <si>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</si>
  <si>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</si>
  <si>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</si>
  <si>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</si>
  <si>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</si>
  <si>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</si>
  <si>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</si>
  <si>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</si>
  <si>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</si>
  <si>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</si>
  <si>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</si>
  <si>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</si>
  <si>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</si>
  <si>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</si>
  <si>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</si>
  <si>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</si>
  <si>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</si>
  <si>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</si>
  <si>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</si>
  <si>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</si>
  <si>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</si>
  <si>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</si>
  <si>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</si>
  <si>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</si>
  <si>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</si>
  <si>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</si>
  <si>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</si>
  <si>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</si>
  <si>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</si>
  <si>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</si>
  <si>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</si>
  <si>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</si>
  <si>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</si>
  <si>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</si>
  <si>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</si>
  <si>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</si>
  <si>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</si>
  <si>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</si>
  <si>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</si>
  <si>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</si>
  <si>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</si>
  <si>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</si>
  <si>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</si>
  <si>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</si>
  <si>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</si>
  <si>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</si>
  <si>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</si>
  <si>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</si>
  <si>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</si>
  <si>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</si>
  <si>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</si>
  <si>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</si>
  <si>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</si>
  <si>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</si>
  <si>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</si>
  <si>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</si>
  <si>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</si>
  <si>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</si>
  <si>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</si>
  <si>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</si>
  <si>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</si>
  <si>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</si>
  <si>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</si>
  <si>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</si>
  <si>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</si>
  <si>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</si>
  <si>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</si>
  <si>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</si>
  <si>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</si>
  <si>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</si>
  <si>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</si>
  <si>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</si>
  <si>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</si>
  <si>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</si>
  <si>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</si>
  <si>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</si>
  <si>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</si>
  <si>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</si>
  <si>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</si>
  <si>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</si>
  <si>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</si>
  <si>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</si>
  <si>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</si>
  <si>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</si>
  <si>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</si>
  <si>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</si>
  <si>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</si>
  <si>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</si>
  <si>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</si>
  <si>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</si>
  <si>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</si>
  <si>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</si>
  <si>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</si>
  <si>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</si>
  <si>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</si>
  <si>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</si>
  <si>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</si>
  <si>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</si>
  <si>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</si>
  <si>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</si>
  <si>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</si>
  <si>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</si>
  <si>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</si>
  <si>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</si>
  <si>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</si>
  <si>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</si>
  <si>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</si>
  <si>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</si>
  <si>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</si>
  <si>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</si>
  <si>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</si>
  <si>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</si>
  <si>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</si>
  <si>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</si>
  <si>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</si>
  <si>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</si>
  <si>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</si>
  <si>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</si>
  <si>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</si>
  <si>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</si>
  <si>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</si>
  <si>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</si>
  <si>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</si>
  <si>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</si>
  <si>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</si>
  <si>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</si>
  <si>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</si>
  <si>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</si>
  <si>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</si>
  <si>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</si>
  <si>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</si>
  <si>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</si>
  <si>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</si>
  <si>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</si>
  <si>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</si>
  <si>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</si>
  <si>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</si>
  <si>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</si>
  <si>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</si>
  <si>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</si>
  <si>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</si>
  <si>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</si>
  <si>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</si>
  <si>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</si>
  <si>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</si>
  <si>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</si>
  <si>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</si>
  <si>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</si>
  <si>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</si>
  <si>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</si>
  <si>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</si>
  <si>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</si>
  <si>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</si>
  <si>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</si>
  <si>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</si>
  <si>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</si>
  <si>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</si>
  <si>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</si>
  <si>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</si>
  <si>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</si>
  <si>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</si>
  <si>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</si>
  <si>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</si>
  <si>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</si>
  <si>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</si>
  <si>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</si>
  <si>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</si>
  <si>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</si>
  <si>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</si>
  <si>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</si>
  <si>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</si>
  <si>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</si>
  <si>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</si>
  <si>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</si>
  <si>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</si>
  <si>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</si>
  <si>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</si>
  <si>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</si>
  <si>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</si>
  <si>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</si>
  <si>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</si>
  <si>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</si>
  <si>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</si>
  <si>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</si>
  <si>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</si>
  <si>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</si>
  <si>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</si>
  <si>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</si>
  <si>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</si>
  <si>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</si>
  <si>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</si>
  <si>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</si>
  <si>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</si>
  <si>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</si>
  <si>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</si>
  <si>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</si>
  <si>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</si>
  <si>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</si>
  <si>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</si>
  <si>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</si>
  <si>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</si>
  <si>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</si>
  <si>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</si>
  <si>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</si>
  <si>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</si>
  <si>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</si>
  <si>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</si>
  <si>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</si>
  <si>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</si>
  <si>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</si>
  <si>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</si>
  <si>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</si>
  <si>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</si>
  <si>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</si>
  <si>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</si>
  <si>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</si>
  <si>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</si>
  <si>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</si>
  <si>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</si>
  <si>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</si>
  <si>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</si>
  <si>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</si>
  <si>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</si>
  <si>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</si>
  <si>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</si>
  <si>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</si>
  <si>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</si>
  <si>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</si>
  <si>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</si>
  <si>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</si>
  <si>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</si>
  <si>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</si>
  <si>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</si>
  <si>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</si>
  <si>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</si>
  <si>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</si>
  <si>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</si>
  <si>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</si>
  <si>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</si>
  <si>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</si>
  <si>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</si>
  <si>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</si>
  <si>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</si>
  <si>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</si>
  <si>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</si>
  <si>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</si>
  <si>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</si>
  <si>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</si>
  <si>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</si>
  <si>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</si>
  <si>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</si>
  <si>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</si>
  <si>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</si>
  <si>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</si>
  <si>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</si>
  <si>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</si>
  <si>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</si>
  <si>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</si>
  <si>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</si>
  <si>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</si>
  <si>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</si>
  <si>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</si>
  <si>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</si>
  <si>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</si>
  <si>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</si>
  <si>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</si>
  <si>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</si>
  <si>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</si>
  <si>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</si>
  <si>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</si>
  <si>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</si>
  <si>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</si>
  <si>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</si>
  <si>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</si>
  <si>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</si>
  <si>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</si>
  <si>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</si>
  <si>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</si>
  <si>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</si>
  <si>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</si>
  <si>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</si>
  <si>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</si>
  <si>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</si>
  <si>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</si>
  <si>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</si>
  <si>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</si>
  <si>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</si>
  <si>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</si>
  <si>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</si>
  <si>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</si>
  <si>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</si>
  <si>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</si>
  <si>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</si>
  <si>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</si>
  <si>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</si>
  <si>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</si>
  <si>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</si>
  <si>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</si>
  <si>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</si>
  <si>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</si>
  <si>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</si>
  <si>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</si>
  <si>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</si>
  <si>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</si>
  <si>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</si>
  <si>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</si>
  <si>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</si>
  <si>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</si>
  <si>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</si>
  <si>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</si>
  <si>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</si>
  <si>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</si>
  <si>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</si>
  <si>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</si>
  <si>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</si>
  <si>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</si>
  <si>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</si>
  <si>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</si>
  <si>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</si>
  <si>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</si>
  <si>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</si>
  <si>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</si>
  <si>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</si>
  <si>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</si>
  <si>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</si>
  <si>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</si>
  <si>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</si>
  <si>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</si>
  <si>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</si>
  <si>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</si>
  <si>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</si>
  <si>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</si>
  <si>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</si>
  <si>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</si>
  <si>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</si>
  <si>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</si>
  <si>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</si>
  <si>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</si>
  <si>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</si>
  <si>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</si>
  <si>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</si>
  <si>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</si>
  <si>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</si>
  <si>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</si>
  <si>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</si>
  <si>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</si>
  <si>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</si>
  <si>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</si>
  <si>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</si>
  <si>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</si>
  <si>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</si>
  <si>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</si>
  <si>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</si>
  <si>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</si>
  <si>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</si>
  <si>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</si>
  <si>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</si>
  <si>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</si>
  <si>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</si>
  <si>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</si>
  <si>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</si>
  <si>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</si>
  <si>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</si>
  <si>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</si>
  <si>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</si>
  <si>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</si>
  <si>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</si>
  <si>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</si>
  <si>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</si>
  <si>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</si>
  <si>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</si>
  <si>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</si>
  <si>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</si>
  <si>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</si>
  <si>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</si>
  <si>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</si>
  <si>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</si>
  <si>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</si>
  <si>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</si>
  <si>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</si>
  <si>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</si>
  <si>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</si>
  <si>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</si>
  <si>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</si>
  <si>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</si>
  <si>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</si>
  <si>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</si>
  <si>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</si>
  <si>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</si>
  <si>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</si>
  <si>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</si>
  <si>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</si>
  <si>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</si>
  <si>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</si>
  <si>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</si>
  <si>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</si>
  <si>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</si>
  <si>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</si>
  <si>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</si>
  <si>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</si>
  <si>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</si>
  <si>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</si>
  <si>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</si>
  <si>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</si>
  <si>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</si>
  <si>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</si>
  <si>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</si>
  <si>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</si>
  <si>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</si>
  <si>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</si>
  <si>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</si>
  <si>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</si>
  <si>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</si>
  <si>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</si>
  <si>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</si>
  <si>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</si>
  <si>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</si>
  <si>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</si>
  <si>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</si>
  <si>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</si>
  <si>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</si>
  <si>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</si>
  <si>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</si>
  <si>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</si>
  <si>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</si>
  <si>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</si>
  <si>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</si>
  <si>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</si>
  <si>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</si>
  <si>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</si>
  <si>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</si>
  <si>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</si>
  <si>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</si>
  <si>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</si>
  <si>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</si>
  <si>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</si>
  <si>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</si>
  <si>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</si>
  <si>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</si>
  <si>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</si>
  <si>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</si>
  <si>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</si>
  <si>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</si>
  <si>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</si>
  <si>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</si>
  <si>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</si>
  <si>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</si>
  <si>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</si>
  <si>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</si>
  <si>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</si>
  <si>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</si>
  <si>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</si>
  <si>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</si>
  <si>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</si>
  <si>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</si>
  <si>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</si>
  <si>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</si>
  <si>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</si>
  <si>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</si>
  <si>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</si>
  <si>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</si>
  <si>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</si>
  <si>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</si>
  <si>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</si>
  <si>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</si>
  <si>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</si>
  <si>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</si>
  <si>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</si>
  <si>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</si>
  <si>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</si>
  <si>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</si>
  <si>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</si>
  <si>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</si>
  <si>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</si>
  <si>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</si>
  <si>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</si>
  <si>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</si>
  <si>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</si>
  <si>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</si>
  <si>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</si>
  <si>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</si>
  <si>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</si>
  <si>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</si>
  <si>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</si>
  <si>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</si>
  <si>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</si>
  <si>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</si>
  <si>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</si>
  <si>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</si>
  <si>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</si>
  <si>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</si>
  <si>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</si>
  <si>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</si>
  <si>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</si>
  <si>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</si>
  <si>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</si>
  <si>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</si>
  <si>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</si>
  <si>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</si>
  <si>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</si>
  <si>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</si>
  <si>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</si>
  <si>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</si>
  <si>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</si>
  <si>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</si>
  <si>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</si>
  <si>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</si>
  <si>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</si>
  <si>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</si>
  <si>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</si>
  <si>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</si>
  <si>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</si>
  <si>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</si>
  <si>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</si>
  <si>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</si>
  <si>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</si>
  <si>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</si>
  <si>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</si>
  <si>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</si>
  <si>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</si>
  <si>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</si>
  <si>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</si>
  <si>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</si>
  <si>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</si>
  <si>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</si>
  <si>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</si>
  <si>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</si>
  <si>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</si>
  <si>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</si>
  <si>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</si>
  <si>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</si>
  <si>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</si>
  <si>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</si>
  <si>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</si>
  <si>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</si>
  <si>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</si>
  <si>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</si>
  <si>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</si>
  <si>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</si>
  <si>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</si>
  <si>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</si>
  <si>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</si>
  <si>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</si>
  <si>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</si>
  <si>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</si>
  <si>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</si>
  <si>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</si>
  <si>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</si>
  <si>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</si>
  <si>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</si>
  <si>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</si>
  <si>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</si>
  <si>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</si>
  <si>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</si>
  <si>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</si>
  <si>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</si>
  <si>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</si>
  <si>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</si>
  <si>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</si>
  <si>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</si>
  <si>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</si>
  <si>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</si>
  <si>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</si>
  <si>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</si>
  <si>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</si>
  <si>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</si>
  <si>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</si>
  <si>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</si>
  <si>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</si>
  <si>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</si>
  <si>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</si>
  <si>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</si>
  <si>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</si>
  <si>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</si>
  <si>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</si>
  <si>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</si>
  <si>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</si>
  <si>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</si>
  <si>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</si>
  <si>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</si>
  <si>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</si>
  <si>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</si>
  <si>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</si>
  <si>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</si>
  <si>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</si>
  <si>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</si>
  <si>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</si>
  <si>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</si>
  <si>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</si>
  <si>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</si>
  <si>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</si>
  <si>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</si>
  <si>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</si>
  <si>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</si>
  <si>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</si>
  <si>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</si>
  <si>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</si>
  <si>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</si>
  <si>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</si>
  <si>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</si>
  <si>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</si>
  <si>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</si>
  <si>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</si>
  <si>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</si>
  <si>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</si>
  <si>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</si>
  <si>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</si>
  <si>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</si>
  <si>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</si>
  <si>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</si>
  <si>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</si>
  <si>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</si>
  <si>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</si>
  <si>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</si>
  <si>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</si>
  <si>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</si>
  <si>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</si>
  <si>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</si>
  <si>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</si>
  <si>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</si>
  <si>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</si>
  <si>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</si>
  <si>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</si>
  <si>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</si>
  <si>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</si>
  <si>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</si>
  <si>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</si>
  <si>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</si>
  <si>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</si>
  <si>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</si>
  <si>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</si>
  <si>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</si>
  <si>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</si>
  <si>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</si>
  <si>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</si>
  <si>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</si>
  <si>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</si>
  <si>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</si>
  <si>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</si>
  <si>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</si>
  <si>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</si>
  <si>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</si>
  <si>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</si>
  <si>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</si>
  <si>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</si>
  <si>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</si>
  <si>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</si>
  <si>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</si>
  <si>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</si>
  <si>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</si>
  <si>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</si>
  <si>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</si>
  <si>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</si>
  <si>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</si>
  <si>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</si>
  <si>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</si>
  <si>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</si>
  <si>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</si>
  <si>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</si>
  <si>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</si>
  <si>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</si>
  <si>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</si>
  <si>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</si>
  <si>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</si>
  <si>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</si>
  <si>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</si>
  <si>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</si>
  <si>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</si>
  <si>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</si>
  <si>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</si>
  <si>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</si>
  <si>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</si>
  <si>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</si>
  <si>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</si>
  <si>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</si>
  <si>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</si>
  <si>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</si>
  <si>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</si>
  <si>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</si>
  <si>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</si>
  <si>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</si>
  <si>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</si>
  <si>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</si>
  <si>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</si>
  <si>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</si>
  <si>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</si>
  <si>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</si>
  <si>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</si>
  <si>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</si>
  <si>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</si>
  <si>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</si>
  <si>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</si>
  <si>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</si>
  <si>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</si>
  <si>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</si>
  <si>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</si>
  <si>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</si>
  <si>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</si>
  <si>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</si>
  <si>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</si>
  <si>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</si>
  <si>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</si>
  <si>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</si>
  <si>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</si>
  <si>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</si>
  <si>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</si>
  <si>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</si>
  <si>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</si>
  <si>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</si>
  <si>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</si>
  <si>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</si>
  <si>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</si>
  <si>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</si>
  <si>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</si>
  <si>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</si>
  <si>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</si>
  <si>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</si>
  <si>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</si>
  <si>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</si>
  <si>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</si>
  <si>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</si>
  <si>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</si>
  <si>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</si>
  <si>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</si>
  <si>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</si>
  <si>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</si>
  <si>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</si>
  <si>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</si>
  <si>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</si>
  <si>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</si>
  <si>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</si>
  <si>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</si>
  <si>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</si>
  <si>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</si>
  <si>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</si>
  <si>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</si>
  <si>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</si>
  <si>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</si>
  <si>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</si>
  <si>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</si>
  <si>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</si>
  <si>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</si>
  <si>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</si>
  <si>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</si>
  <si>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</si>
  <si>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</si>
  <si>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</si>
  <si>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</si>
  <si>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</si>
  <si>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</si>
  <si>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</si>
  <si>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</si>
  <si>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</si>
  <si>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</si>
  <si>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</si>
  <si>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</si>
  <si>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</si>
  <si>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</si>
  <si>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</si>
  <si>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</si>
  <si>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</si>
  <si>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</si>
  <si>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</si>
  <si>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</si>
  <si>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</si>
  <si>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</si>
  <si>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</si>
  <si>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</si>
  <si>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</si>
  <si>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</si>
  <si>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</si>
  <si>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</si>
  <si>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</si>
  <si>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</si>
  <si>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</si>
  <si>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</si>
  <si>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</si>
  <si>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</si>
  <si>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</si>
  <si>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</si>
  <si>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</si>
  <si>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</si>
  <si>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</si>
  <si>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</si>
  <si>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</si>
  <si>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</si>
  <si>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</si>
  <si>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</si>
  <si>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</si>
  <si>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</si>
  <si>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</si>
  <si>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</si>
  <si>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</si>
  <si>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</si>
  <si>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</si>
  <si>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</si>
  <si>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</si>
  <si>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</si>
  <si>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</si>
  <si>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</si>
  <si>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</si>
  <si>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</si>
  <si>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</si>
  <si>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</si>
  <si>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</si>
  <si>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</si>
  <si>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</si>
  <si>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</si>
  <si>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</si>
  <si>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</si>
  <si>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</si>
  <si>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</si>
  <si>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</si>
  <si>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</si>
  <si>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</si>
  <si>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</si>
  <si>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</si>
  <si>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</si>
  <si>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</si>
  <si>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</si>
  <si>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</si>
  <si>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</si>
  <si>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</si>
  <si>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</si>
  <si>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</si>
  <si>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</si>
  <si>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</si>
  <si>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</si>
  <si>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</si>
  <si>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</si>
  <si>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</si>
  <si>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</si>
  <si>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</si>
  <si>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</si>
  <si>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</si>
  <si>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</si>
  <si>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</si>
  <si>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</si>
  <si>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</si>
  <si>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</si>
  <si>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</si>
  <si>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</si>
  <si>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</si>
  <si>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</si>
  <si>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</si>
  <si>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</si>
  <si>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</si>
  <si>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</si>
  <si>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</si>
  <si>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</si>
  <si>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</si>
  <si>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</si>
  <si>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</si>
  <si>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</si>
  <si>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</si>
  <si>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</si>
  <si>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</si>
  <si>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</si>
  <si>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</si>
  <si>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</si>
  <si>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</si>
  <si>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</si>
  <si>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</si>
  <si>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</si>
  <si>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</si>
  <si>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</si>
  <si>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</si>
  <si>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</si>
  <si>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</si>
  <si>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</si>
  <si>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</si>
  <si>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</si>
  <si>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</si>
  <si>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</si>
  <si>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</si>
  <si>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</si>
  <si>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</si>
  <si>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</si>
  <si>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</si>
  <si>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</si>
  <si>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</si>
  <si>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</si>
  <si>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</si>
  <si>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</si>
  <si>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</si>
  <si>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</si>
  <si>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</si>
  <si>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</si>
  <si>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</si>
  <si>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</si>
  <si>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</si>
  <si>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</si>
  <si>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</si>
  <si>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</si>
  <si>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</si>
  <si>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</si>
  <si>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</si>
  <si>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</si>
  <si>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</si>
  <si>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</si>
  <si>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</si>
  <si>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</si>
  <si>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</si>
  <si>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</si>
  <si>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</si>
  <si>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</si>
  <si>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</si>
  <si>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</si>
  <si>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</si>
  <si>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</si>
  <si>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</si>
  <si>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</si>
  <si>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</si>
  <si>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</si>
  <si>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</si>
  <si>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</si>
  <si>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</si>
  <si>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</si>
  <si>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</si>
  <si>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</si>
  <si>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</si>
  <si>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</si>
  <si>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</si>
  <si>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</si>
  <si>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</si>
  <si>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</si>
  <si>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</si>
  <si>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</si>
  <si>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</si>
  <si>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</si>
  <si>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</si>
  <si>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</si>
  <si>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</si>
  <si>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</si>
  <si>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</si>
  <si>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</si>
  <si>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</si>
  <si>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</si>
  <si>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</si>
  <si>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</si>
  <si>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</si>
  <si>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</si>
  <si>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</si>
  <si>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</si>
  <si>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</si>
  <si>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</si>
  <si>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</si>
  <si>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</si>
  <si>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</si>
  <si>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</si>
  <si>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</si>
  <si>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</si>
  <si>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</si>
  <si>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</si>
  <si>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</si>
  <si>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</si>
  <si>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</si>
  <si>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</si>
  <si>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</si>
  <si>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</si>
  <si>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</si>
  <si>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</si>
  <si>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</si>
  <si>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</si>
  <si>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</si>
  <si>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</si>
  <si>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</si>
  <si>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</si>
  <si>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</si>
  <si>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</si>
  <si>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</si>
  <si>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</si>
  <si>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</si>
  <si>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</si>
  <si>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</si>
  <si>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</si>
  <si>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</si>
  <si>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</si>
  <si>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</si>
  <si>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</si>
  <si>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</si>
  <si>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</si>
  <si>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</si>
  <si>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</si>
  <si>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</si>
  <si>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</si>
  <si>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</si>
  <si>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</si>
  <si>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</si>
  <si>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</si>
  <si>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</si>
  <si>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</si>
  <si>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</si>
  <si>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</si>
  <si>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</si>
  <si>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</si>
  <si>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</si>
  <si>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</si>
  <si>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</si>
  <si>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</si>
  <si>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</si>
  <si>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</si>
  <si>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</si>
  <si>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</si>
  <si>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</si>
  <si>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</si>
  <si>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</si>
  <si>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</si>
  <si>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</si>
  <si>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</si>
  <si>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</si>
  <si>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</si>
  <si>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</si>
  <si>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</si>
  <si>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</si>
  <si>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</si>
  <si>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</si>
  <si>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</si>
  <si>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</si>
  <si>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</si>
  <si>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</si>
  <si>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</si>
  <si>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</si>
  <si>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</si>
  <si>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</si>
  <si>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</si>
  <si>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</si>
  <si>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</si>
  <si>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</si>
  <si>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</si>
  <si>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</si>
  <si>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</si>
  <si>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</si>
  <si>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</si>
  <si>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</si>
  <si>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</si>
  <si>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</si>
  <si>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</si>
  <si>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</si>
  <si>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</si>
  <si>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</si>
  <si>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</si>
  <si>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</si>
  <si>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</si>
  <si>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</si>
  <si>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</si>
  <si>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</si>
  <si>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</si>
  <si>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</si>
  <si>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</si>
  <si>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</si>
  <si>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</si>
  <si>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</si>
  <si>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</si>
  <si>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</si>
  <si>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</si>
  <si>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</si>
  <si>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</si>
  <si>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</si>
  <si>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</si>
  <si>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</si>
  <si>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</si>
  <si>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</si>
  <si>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</si>
  <si>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</si>
  <si>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</si>
  <si>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</si>
  <si>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</si>
  <si>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</si>
  <si>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</si>
  <si>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</si>
  <si>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</si>
  <si>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</si>
  <si>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</si>
  <si>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</si>
  <si>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</si>
  <si>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</si>
  <si>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</si>
  <si>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</si>
  <si>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</si>
  <si>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</si>
  <si>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</si>
  <si>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</si>
  <si>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</si>
  <si>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</si>
  <si>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</si>
  <si>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</si>
  <si>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</si>
  <si>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</si>
  <si>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</si>
  <si>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</si>
  <si>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</si>
  <si>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</si>
  <si>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</si>
  <si>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</si>
  <si>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</si>
  <si>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</si>
  <si>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</si>
  <si>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</si>
  <si>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</si>
  <si>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</si>
  <si>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</si>
  <si>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</si>
  <si>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</si>
  <si>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</si>
  <si>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</si>
  <si>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</si>
  <si>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</si>
  <si>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</si>
  <si>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</si>
  <si>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</si>
  <si>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</si>
  <si>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</si>
  <si>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</si>
  <si>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</si>
  <si>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</si>
  <si>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</si>
  <si>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</si>
  <si>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</si>
  <si>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</si>
  <si>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</si>
  <si>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</si>
  <si>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</si>
  <si>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</si>
  <si>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</si>
  <si>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</si>
  <si>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</si>
  <si>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</si>
  <si>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</si>
  <si>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</si>
  <si>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</si>
  <si>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</si>
  <si>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</si>
  <si>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</si>
  <si>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</si>
  <si>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</si>
  <si>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</si>
  <si>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</si>
  <si>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</si>
  <si>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</si>
  <si>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</si>
  <si>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</si>
  <si>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</si>
  <si>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</si>
  <si>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</si>
  <si>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</si>
  <si>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</si>
  <si>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</si>
  <si>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</si>
  <si>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</si>
  <si>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</si>
  <si>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</si>
  <si>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</si>
  <si>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</si>
  <si>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</si>
  <si>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</si>
  <si>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</si>
  <si>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</si>
  <si>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</si>
  <si>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</si>
  <si>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</si>
  <si>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</si>
  <si>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</si>
  <si>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</si>
  <si>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</si>
  <si>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</si>
  <si>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</si>
  <si>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</si>
  <si>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</si>
  <si>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</si>
  <si>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</si>
  <si>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</si>
  <si>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</si>
  <si>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</si>
  <si>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</si>
  <si>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</si>
  <si>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</si>
  <si>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</si>
  <si>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</si>
  <si>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</si>
  <si>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</si>
  <si>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</si>
  <si>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</si>
  <si>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</si>
  <si>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</si>
  <si>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</si>
  <si>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</si>
  <si>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</si>
  <si>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</si>
  <si>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</si>
  <si>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</si>
  <si>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</si>
  <si>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</si>
  <si>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</si>
  <si>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</si>
  <si>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</si>
  <si>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</si>
  <si>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</si>
  <si>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</si>
  <si>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</si>
  <si>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</si>
  <si>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</si>
  <si>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</si>
  <si>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</si>
  <si>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</si>
  <si>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</si>
  <si>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</si>
  <si>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</si>
  <si>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</si>
  <si>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</si>
  <si>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</si>
  <si>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</si>
  <si>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</si>
  <si>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</si>
  <si>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</si>
  <si>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</si>
  <si>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</si>
  <si>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</si>
  <si>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</si>
  <si>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</si>
  <si>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</si>
  <si>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</si>
  <si>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</si>
  <si>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</si>
  <si>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</si>
  <si>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</si>
  <si>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</si>
  <si>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</si>
  <si>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</si>
  <si>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</si>
  <si>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</si>
  <si>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</si>
  <si>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</si>
  <si>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</si>
  <si>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</si>
  <si>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</si>
  <si>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</si>
  <si>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</si>
  <si>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</si>
  <si>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</si>
  <si>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</si>
  <si>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</si>
  <si>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</si>
  <si>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</si>
  <si>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</si>
  <si>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</si>
  <si>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</si>
  <si>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</si>
  <si>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</si>
  <si>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</si>
  <si>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</si>
  <si>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</si>
  <si>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</si>
  <si>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</si>
  <si>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</si>
  <si>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</si>
  <si>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</si>
  <si>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</si>
  <si>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</si>
  <si>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</si>
  <si>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</si>
  <si>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</si>
  <si>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</si>
  <si>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</si>
  <si>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</si>
  <si>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</si>
  <si>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</si>
  <si>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</si>
  <si>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</si>
  <si>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</si>
  <si>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</si>
  <si>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</si>
  <si>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</si>
  <si>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</si>
  <si>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</si>
  <si>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</si>
  <si>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</si>
  <si>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</si>
  <si>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</si>
  <si>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</si>
  <si>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</si>
  <si>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</si>
  <si>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</si>
  <si>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</si>
  <si>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</si>
  <si>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</si>
  <si>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</si>
  <si>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</si>
  <si>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</si>
  <si>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</si>
  <si>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</si>
  <si>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</si>
  <si>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</si>
  <si>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</si>
  <si>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</si>
  <si>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</si>
  <si>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</si>
  <si>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</si>
  <si>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</si>
  <si>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</si>
  <si>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</si>
  <si>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</si>
  <si>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</si>
  <si>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</si>
  <si>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</si>
  <si>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</si>
  <si>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</si>
  <si>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</si>
  <si>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</si>
  <si>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</si>
  <si>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</si>
  <si>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</si>
  <si>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</si>
  <si>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</si>
  <si>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</si>
  <si>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</si>
  <si>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</si>
  <si>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</si>
  <si>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</si>
  <si>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</si>
  <si>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</si>
  <si>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</si>
  <si>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</si>
  <si>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</si>
  <si>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</si>
  <si>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</si>
  <si>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</si>
  <si>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</si>
  <si>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</si>
  <si>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</si>
  <si>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</si>
  <si>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</si>
  <si>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</si>
  <si>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</si>
  <si>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</si>
  <si>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</si>
  <si>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</si>
  <si>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</si>
  <si>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</si>
  <si>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</si>
  <si>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</si>
  <si>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</si>
  <si>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</si>
  <si>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</si>
  <si>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</si>
  <si>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</si>
  <si>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</si>
  <si>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</si>
  <si>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</si>
  <si>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</si>
  <si>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</si>
  <si>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</si>
  <si>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</si>
  <si>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</si>
  <si>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</si>
  <si>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</si>
  <si>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</si>
  <si>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</si>
  <si>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</si>
  <si>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</si>
  <si>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</si>
  <si>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</si>
  <si>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</si>
  <si>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</si>
  <si>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</si>
  <si>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</si>
  <si>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</si>
  <si>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</si>
  <si>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</si>
  <si>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</si>
  <si>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</si>
  <si>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</si>
  <si>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</si>
  <si>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</si>
  <si>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</si>
  <si>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</si>
  <si>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</si>
  <si>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</si>
  <si>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</si>
  <si>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</si>
  <si>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</si>
  <si>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</si>
  <si>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</si>
  <si>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</si>
  <si>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</si>
  <si>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</si>
  <si>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</si>
  <si>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</si>
  <si>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</si>
  <si>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</si>
  <si>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</si>
  <si>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</si>
  <si>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</si>
  <si>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</si>
  <si>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</si>
  <si>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</si>
  <si>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</si>
  <si>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</si>
  <si>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</si>
  <si>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</si>
  <si>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</si>
  <si>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</si>
  <si>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</si>
  <si>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</si>
  <si>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</si>
  <si>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</si>
  <si>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</si>
  <si>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</si>
  <si>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</si>
  <si>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</si>
  <si>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</si>
  <si>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</si>
  <si>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</si>
  <si>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</si>
  <si>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</si>
  <si>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</si>
  <si>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</si>
  <si>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</si>
  <si>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</si>
  <si>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</si>
  <si>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</si>
  <si>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</si>
  <si>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</si>
  <si>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</si>
  <si>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</si>
  <si>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</si>
  <si>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</si>
  <si>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</si>
  <si>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</si>
  <si>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</si>
  <si>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</si>
  <si>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</si>
  <si>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</si>
  <si>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</si>
  <si>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</si>
  <si>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</si>
  <si>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</si>
  <si>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</si>
  <si>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</si>
  <si>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</si>
  <si>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</si>
  <si>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</si>
  <si>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</si>
  <si>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</si>
  <si>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</si>
  <si>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</si>
  <si>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</si>
  <si>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</si>
  <si>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</si>
  <si>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</si>
  <si>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</si>
  <si>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</si>
  <si>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</si>
  <si>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</si>
  <si>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</si>
  <si>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</si>
  <si>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</si>
  <si>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</si>
  <si>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</si>
  <si>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</si>
  <si>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</si>
  <si>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</si>
  <si>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</si>
  <si>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</si>
  <si>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</si>
  <si>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</si>
  <si>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</si>
  <si>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</si>
  <si>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</si>
  <si>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</si>
  <si>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</si>
  <si>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</si>
  <si>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</si>
  <si>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</si>
  <si>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</si>
  <si>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</si>
  <si>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</si>
  <si>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</si>
  <si>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</si>
  <si>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</si>
  <si>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</si>
  <si>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</si>
  <si>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</si>
  <si>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</si>
  <si>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</si>
  <si>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</si>
  <si>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</si>
  <si>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</si>
  <si>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</si>
  <si>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</si>
  <si>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</si>
  <si>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</si>
  <si>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</si>
  <si>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</si>
  <si>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</si>
  <si>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</si>
  <si>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</si>
  <si>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</si>
  <si>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</si>
  <si>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</si>
  <si>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</si>
  <si>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</si>
  <si>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</si>
  <si>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</si>
  <si>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</si>
  <si>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</si>
  <si>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</si>
  <si>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</si>
  <si>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</si>
  <si>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</si>
  <si>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</si>
  <si>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</si>
  <si>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</si>
  <si>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</si>
  <si>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</si>
  <si>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</si>
  <si>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</si>
  <si>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</si>
  <si>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</si>
  <si>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</si>
  <si>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</si>
  <si>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</si>
  <si>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</si>
  <si>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</si>
  <si>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</si>
  <si>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</si>
  <si>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</si>
  <si>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</si>
  <si>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</si>
  <si>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</si>
  <si>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</si>
  <si>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</si>
  <si>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</si>
  <si>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</si>
  <si>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</si>
  <si>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</si>
  <si>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</si>
  <si>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</si>
  <si>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</si>
  <si>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</si>
  <si>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</si>
  <si>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</si>
  <si>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</si>
  <si>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</si>
  <si>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</si>
  <si>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</si>
  <si>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</si>
  <si>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</si>
  <si>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</si>
  <si>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</si>
  <si>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</si>
  <si>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</si>
  <si>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</si>
  <si>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</si>
  <si>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</si>
  <si>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</si>
  <si>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</si>
  <si>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</si>
  <si>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</si>
  <si>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</si>
  <si>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</si>
  <si>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</si>
  <si>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</si>
  <si>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</si>
  <si>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</si>
  <si>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</si>
  <si>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</si>
  <si>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</si>
  <si>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</si>
  <si>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</si>
  <si>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</si>
  <si>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</si>
  <si>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</si>
  <si>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</si>
  <si>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</si>
  <si>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</si>
  <si>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</si>
  <si>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</si>
  <si>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</si>
  <si>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</si>
  <si>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</si>
  <si>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</si>
  <si>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</si>
  <si>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</si>
  <si>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</si>
  <si>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</si>
  <si>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</si>
  <si>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</si>
  <si>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</si>
  <si>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</si>
  <si>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</si>
  <si>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</si>
  <si>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</si>
  <si>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</si>
  <si>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</si>
  <si>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</si>
  <si>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</si>
  <si>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</si>
  <si>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</si>
  <si>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</si>
  <si>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</si>
  <si>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</si>
  <si>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</si>
  <si>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</si>
  <si>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</si>
  <si>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</si>
  <si>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</si>
  <si>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</si>
  <si>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</si>
  <si>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</si>
  <si>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</si>
  <si>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</si>
  <si>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</si>
  <si>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</si>
  <si>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</si>
  <si>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</si>
  <si>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</si>
  <si>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</si>
  <si>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</si>
  <si>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</si>
  <si>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</si>
  <si>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</si>
  <si>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</si>
  <si>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</si>
  <si>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</si>
  <si>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</si>
  <si>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</si>
  <si>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</si>
  <si>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</si>
  <si>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</si>
  <si>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</si>
  <si>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</si>
  <si>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</si>
  <si>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</si>
  <si>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</si>
  <si>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</si>
  <si>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</si>
  <si>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</si>
  <si>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</si>
  <si>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</si>
  <si>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</si>
  <si>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</si>
  <si>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</si>
  <si>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</si>
  <si>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</si>
  <si>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</si>
  <si>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</si>
  <si>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</si>
  <si>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</si>
  <si>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</si>
  <si>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</si>
  <si>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</si>
  <si>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</si>
  <si>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</si>
  <si>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</si>
  <si>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</si>
  <si>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</si>
  <si>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</si>
  <si>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</si>
  <si>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</si>
  <si>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</si>
  <si>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</si>
  <si>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</si>
  <si>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</si>
  <si>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</si>
  <si>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</si>
  <si>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</si>
  <si>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</si>
  <si>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</si>
  <si>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</si>
  <si>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</si>
  <si>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</si>
  <si>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</si>
  <si>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</si>
  <si>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</si>
  <si>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</si>
  <si>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</si>
  <si>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</si>
  <si>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</si>
  <si>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</si>
  <si>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</si>
  <si>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</si>
  <si>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</si>
  <si>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</si>
  <si>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</si>
  <si>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</si>
  <si>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</si>
  <si>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</si>
  <si>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</si>
  <si>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</si>
  <si>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</si>
  <si>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</si>
  <si>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</si>
  <si>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</si>
  <si>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</si>
  <si>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</si>
  <si>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</si>
  <si>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</si>
  <si>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</si>
  <si>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</si>
  <si>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</si>
  <si>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</si>
  <si>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</si>
  <si>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</si>
  <si>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</si>
  <si>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</si>
  <si>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</si>
  <si>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</si>
  <si>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</si>
  <si>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</si>
  <si>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</si>
  <si>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</si>
  <si>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</si>
  <si>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</si>
  <si>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</si>
  <si>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</si>
  <si>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</si>
  <si>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</si>
  <si>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</si>
  <si>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</si>
  <si>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</si>
  <si>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</si>
  <si>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</si>
  <si>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</si>
  <si>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</si>
  <si>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</si>
  <si>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</si>
  <si>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</si>
  <si>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</si>
  <si>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</si>
  <si>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</si>
  <si>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</si>
  <si>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</si>
  <si>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</si>
  <si>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</si>
  <si>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</si>
  <si>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</si>
  <si>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</si>
  <si>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</si>
  <si>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</si>
  <si>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</si>
  <si>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</si>
  <si>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</si>
  <si>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</si>
  <si>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</si>
  <si>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</si>
  <si>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</si>
  <si>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</si>
  <si>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</si>
  <si>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</si>
  <si>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</si>
  <si>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</si>
  <si>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</si>
  <si>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</si>
  <si>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</si>
  <si>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</si>
  <si>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</si>
  <si>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</si>
  <si>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</si>
  <si>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</si>
  <si>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</si>
  <si>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</si>
  <si>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</si>
  <si>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</si>
  <si>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</si>
  <si>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</si>
  <si>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</si>
  <si>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</si>
  <si>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</si>
  <si>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</si>
  <si>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</si>
  <si>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</si>
  <si>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</si>
  <si>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</si>
  <si>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</si>
  <si>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</si>
  <si>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</si>
  <si>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</si>
  <si>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</si>
  <si>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</si>
  <si>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</si>
  <si>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</si>
  <si>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</si>
  <si>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</si>
  <si>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</si>
  <si>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</si>
  <si>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</si>
  <si>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</si>
  <si>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</si>
  <si>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</si>
  <si>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</si>
  <si>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</si>
  <si>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</si>
  <si>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</si>
  <si>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</si>
  <si>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</si>
  <si>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</si>
  <si>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</si>
  <si>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</si>
  <si>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</si>
  <si>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</si>
  <si>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</si>
  <si>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</si>
  <si>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</si>
  <si>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</si>
  <si>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</si>
  <si>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</si>
  <si>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</si>
  <si>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</si>
  <si>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</si>
  <si>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</si>
  <si>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</si>
  <si>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</si>
  <si>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</si>
  <si>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</si>
  <si>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</si>
  <si>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</si>
  <si>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</si>
  <si>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</si>
  <si>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</si>
  <si>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</si>
  <si>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</si>
  <si>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</si>
  <si>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</si>
  <si>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</si>
  <si>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</si>
  <si>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</si>
  <si>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</si>
  <si>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</si>
  <si>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</si>
  <si>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</si>
  <si>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</si>
  <si>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</si>
  <si>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</si>
  <si>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</si>
  <si>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</si>
  <si>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</si>
  <si>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</si>
  <si>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</si>
  <si>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</si>
  <si>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</si>
  <si>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</si>
  <si>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</si>
  <si>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</si>
  <si>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</si>
  <si>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</si>
  <si>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</si>
  <si>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</si>
  <si>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</si>
  <si>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</si>
  <si>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</si>
  <si>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</si>
  <si>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</si>
  <si>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</si>
  <si>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</si>
  <si>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</si>
  <si>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</si>
  <si>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</si>
  <si>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</si>
  <si>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</si>
  <si>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</si>
  <si>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</si>
  <si>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</si>
  <si>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</si>
  <si>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</si>
  <si>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</si>
  <si>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</si>
  <si>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</si>
  <si>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</si>
  <si>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</si>
  <si>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</si>
  <si>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</si>
  <si>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</si>
  <si>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</si>
  <si>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</si>
  <si>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</si>
  <si>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</si>
  <si>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</si>
  <si>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</si>
  <si>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</si>
  <si>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</si>
  <si>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</si>
  <si>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</si>
  <si>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</si>
  <si>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</si>
  <si>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</si>
  <si>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</si>
  <si>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</si>
  <si>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</si>
  <si>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</si>
  <si>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</si>
  <si>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</si>
  <si>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</si>
  <si>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</si>
  <si>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</si>
  <si>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</si>
  <si>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</si>
  <si>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</si>
  <si>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</si>
  <si>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</si>
  <si>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</si>
  <si>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</si>
  <si>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</si>
  <si>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</si>
  <si>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</si>
  <si>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</si>
  <si>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</si>
  <si>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</si>
  <si>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</si>
  <si>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</si>
  <si>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</si>
  <si>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</si>
  <si>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</si>
  <si>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</si>
  <si>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</si>
  <si>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</si>
  <si>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</si>
  <si>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</si>
  <si>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</si>
  <si>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</si>
  <si>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</si>
  <si>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</si>
  <si>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</si>
  <si>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</si>
  <si>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</si>
  <si>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</si>
  <si>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</si>
  <si>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</si>
  <si>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</si>
  <si>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</si>
  <si>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</si>
  <si>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</si>
  <si>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</si>
  <si>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</si>
  <si>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</si>
  <si>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</si>
  <si>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</si>
  <si>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</si>
  <si>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</si>
  <si>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</si>
  <si>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</si>
  <si>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</si>
  <si>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</si>
  <si>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</si>
  <si>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</si>
  <si>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</si>
  <si>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</si>
  <si>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</si>
  <si>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</si>
  <si>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</si>
  <si>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</si>
  <si>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</si>
  <si>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</si>
  <si>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</si>
  <si>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</si>
  <si>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</si>
  <si>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</si>
  <si>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</si>
  <si>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</si>
  <si>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</si>
  <si>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</si>
  <si>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</si>
  <si>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</si>
  <si>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</si>
  <si>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</si>
  <si>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</si>
  <si>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</si>
  <si>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</si>
  <si>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</si>
  <si>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</si>
  <si>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</si>
  <si>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</si>
  <si>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</si>
  <si>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</si>
  <si>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</si>
  <si>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</si>
  <si>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</si>
  <si>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</si>
  <si>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</si>
  <si>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</si>
  <si>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</si>
  <si>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</si>
  <si>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</si>
  <si>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</si>
  <si>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</si>
  <si>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</si>
  <si>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</si>
  <si>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</si>
  <si>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</si>
  <si>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</si>
  <si>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</si>
  <si>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</si>
  <si>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</si>
  <si>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</si>
  <si>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</si>
  <si>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</si>
  <si>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</si>
  <si>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</si>
  <si>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</si>
  <si>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</si>
  <si>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</si>
  <si>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</si>
  <si>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</si>
  <si>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</si>
  <si>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</si>
  <si>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</si>
  <si>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</si>
  <si>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</si>
  <si>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</si>
  <si>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</si>
  <si>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</si>
  <si>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</si>
  <si>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</si>
  <si>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</si>
  <si>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</si>
  <si>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</si>
  <si>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</si>
  <si>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</si>
  <si>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</si>
  <si>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</si>
  <si>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</si>
  <si>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</si>
  <si>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</si>
  <si>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</si>
  <si>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</si>
  <si>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</si>
  <si>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</si>
  <si>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</si>
  <si>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</si>
  <si>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</si>
  <si>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</si>
  <si>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</si>
  <si>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</si>
  <si>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</si>
  <si>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</si>
  <si>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</si>
  <si>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</si>
  <si>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</si>
  <si>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</si>
  <si>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</si>
  <si>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</si>
  <si>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</si>
  <si>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</si>
  <si>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</si>
  <si>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</si>
  <si>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</si>
  <si>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</si>
  <si>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</si>
  <si>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</si>
  <si>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</si>
  <si>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</si>
  <si>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</si>
  <si>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</si>
  <si>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</si>
  <si>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</si>
  <si>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</si>
  <si>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</si>
  <si>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</si>
  <si>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</si>
  <si>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</si>
  <si>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</si>
  <si>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</si>
  <si>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</si>
  <si>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</si>
  <si>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</si>
  <si>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</si>
  <si>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</si>
  <si>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</si>
  <si>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</si>
  <si>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</si>
  <si>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</si>
  <si>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</si>
  <si>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</si>
  <si>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</si>
  <si>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</si>
  <si>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</si>
  <si>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</si>
  <si>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</si>
  <si>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</si>
  <si>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</si>
  <si>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</si>
  <si>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</si>
  <si>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</si>
  <si>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</si>
  <si>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</si>
  <si>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</si>
  <si>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</si>
  <si>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</si>
  <si>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</si>
  <si>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</si>
  <si>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</si>
  <si>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</si>
  <si>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</si>
  <si>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</si>
  <si>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</si>
  <si>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</si>
  <si>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</si>
  <si>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</si>
  <si>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</si>
  <si>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</si>
  <si>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</si>
  <si>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</si>
  <si>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</si>
  <si>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</si>
  <si>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</si>
  <si>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</si>
  <si>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</si>
  <si>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</si>
  <si>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</si>
  <si>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</si>
  <si>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</si>
  <si>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</si>
  <si>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</si>
  <si>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</si>
  <si>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</si>
  <si>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</si>
  <si>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</si>
  <si>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</si>
  <si>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</si>
  <si>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</si>
  <si>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</si>
  <si>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</si>
  <si>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</si>
  <si>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</si>
  <si>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</si>
  <si>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</si>
  <si>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</si>
  <si>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</si>
  <si>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</si>
  <si>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</si>
  <si>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</si>
  <si>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</si>
  <si>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</si>
  <si>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</si>
  <si>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</si>
  <si>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</si>
  <si>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</si>
  <si>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</si>
  <si>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</si>
  <si>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</si>
  <si>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</si>
  <si>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</si>
  <si>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</si>
  <si>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</si>
  <si>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</si>
  <si>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</si>
  <si>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</si>
  <si>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</si>
  <si>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</si>
  <si>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</si>
  <si>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</si>
  <si>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</si>
  <si>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</si>
  <si>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</si>
  <si>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</si>
  <si>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</si>
  <si>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</si>
  <si>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</si>
  <si>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</si>
  <si>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</si>
  <si>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</si>
  <si>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</si>
  <si>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</si>
  <si>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</si>
  <si>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</si>
  <si>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</si>
  <si>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</si>
  <si>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</si>
  <si>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</si>
  <si>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</si>
  <si>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</si>
  <si>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</si>
  <si>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</si>
  <si>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</si>
  <si>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</si>
  <si>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</si>
  <si>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</si>
  <si>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</si>
  <si>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</si>
  <si>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</si>
  <si>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</si>
  <si>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</si>
  <si>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</si>
  <si>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</si>
  <si>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</si>
  <si>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</si>
  <si>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</si>
  <si>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</si>
  <si>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</si>
  <si>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</si>
  <si>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</si>
  <si>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</si>
  <si>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</si>
  <si>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</si>
  <si>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</si>
  <si>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</si>
  <si>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</si>
  <si>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</si>
  <si>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</si>
  <si>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</si>
  <si>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</si>
  <si>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</si>
  <si>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</si>
  <si>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</si>
  <si>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</si>
  <si>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</si>
  <si>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</si>
  <si>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</si>
  <si>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</si>
  <si>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</si>
  <si>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</si>
  <si>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</si>
  <si>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</si>
  <si>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</si>
  <si>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</si>
  <si>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</si>
  <si>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</si>
  <si>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</si>
  <si>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</si>
  <si>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</si>
  <si>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</si>
  <si>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</si>
  <si>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</si>
  <si>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</si>
  <si>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</si>
  <si>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</si>
  <si>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</si>
  <si>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</si>
  <si>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</si>
  <si>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</si>
  <si>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</si>
  <si>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</si>
  <si>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</si>
  <si>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</si>
  <si>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</si>
  <si>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</si>
  <si>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</si>
  <si>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</si>
  <si>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</si>
  <si>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</si>
  <si>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</si>
  <si>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</si>
  <si>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</si>
  <si>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</si>
  <si>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</si>
  <si>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</si>
  <si>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</si>
  <si>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</si>
  <si>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</si>
  <si>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</si>
  <si>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</si>
  <si>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</si>
  <si>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</si>
  <si>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</si>
  <si>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</si>
  <si>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</si>
  <si>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</si>
  <si>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</si>
  <si>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</si>
  <si>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</si>
  <si>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</si>
  <si>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</si>
  <si>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</si>
  <si>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</si>
  <si>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</si>
  <si>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</si>
  <si>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</si>
  <si>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</si>
  <si>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</si>
  <si>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</si>
  <si>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</si>
  <si>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</si>
  <si>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</si>
  <si>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</si>
  <si>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</si>
  <si>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</si>
  <si>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</si>
  <si>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</si>
  <si>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</si>
  <si>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</si>
  <si>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</si>
  <si>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</si>
  <si>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</si>
  <si>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</si>
  <si>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</si>
  <si>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</si>
  <si>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</si>
  <si>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</si>
  <si>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</si>
  <si>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</si>
  <si>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</si>
  <si>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</si>
  <si>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</si>
  <si>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</si>
  <si>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</si>
  <si>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</si>
  <si>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</si>
  <si>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</si>
  <si>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</si>
  <si>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</si>
  <si>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</si>
  <si>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</si>
  <si>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</si>
  <si>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</si>
  <si>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</si>
  <si>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</si>
  <si>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</si>
  <si>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</si>
  <si>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</si>
  <si>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</si>
  <si>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</si>
  <si>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</si>
  <si>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</si>
  <si>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</si>
  <si>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</si>
  <si>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</si>
  <si>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</si>
  <si>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</si>
  <si>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</si>
  <si>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</si>
  <si>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</si>
  <si>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</si>
  <si>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</si>
  <si>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</si>
  <si>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</si>
  <si>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</si>
  <si>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</si>
  <si>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</si>
  <si>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</si>
  <si>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</si>
  <si>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</si>
  <si>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</si>
  <si>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</si>
  <si>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</si>
  <si>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</si>
  <si>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</si>
  <si>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</si>
  <si>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</si>
  <si>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</si>
  <si>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</si>
  <si>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</si>
  <si>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</si>
  <si>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</si>
  <si>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</si>
  <si>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</si>
  <si>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</si>
  <si>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</si>
  <si>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</si>
  <si>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</si>
  <si>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</si>
  <si>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</si>
  <si>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</si>
  <si>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</si>
  <si>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</si>
  <si>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</si>
  <si>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</si>
  <si>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</si>
  <si>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</si>
  <si>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</si>
  <si>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</si>
  <si>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</si>
  <si>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</si>
  <si>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</si>
  <si>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</si>
  <si>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</si>
  <si>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</si>
  <si>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</si>
  <si>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</si>
  <si>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</si>
  <si>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</si>
  <si>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</si>
  <si>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</si>
  <si>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</si>
  <si>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</si>
  <si>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</si>
  <si>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</si>
  <si>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</si>
  <si>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</si>
  <si>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</si>
  <si>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</si>
  <si>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</si>
  <si>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</si>
  <si>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</si>
  <si>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</si>
  <si>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</si>
  <si>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</si>
  <si>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</si>
  <si>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</si>
  <si>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</si>
  <si>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</si>
  <si>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</si>
  <si>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</si>
  <si>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</si>
  <si>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</si>
  <si>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</si>
  <si>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</si>
  <si>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</si>
  <si>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</si>
  <si>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</si>
  <si>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</si>
  <si>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</si>
  <si>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</si>
  <si>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</si>
  <si>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</si>
  <si>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</si>
  <si>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</si>
  <si>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</si>
  <si>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</si>
  <si>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</si>
  <si>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</si>
  <si>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</si>
  <si>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</si>
  <si>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</si>
  <si>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</si>
  <si>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</si>
  <si>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</si>
  <si>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</si>
  <si>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</si>
  <si>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</si>
  <si>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</si>
  <si>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</si>
  <si>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</si>
  <si>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</si>
  <si>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</si>
  <si>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</si>
  <si>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</si>
  <si>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</si>
  <si>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</si>
  <si>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</si>
  <si>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</si>
  <si>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</si>
  <si>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</si>
  <si>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</si>
  <si>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</si>
  <si>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</si>
  <si>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</si>
  <si>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</si>
  <si>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</si>
  <si>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</si>
  <si>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</si>
  <si>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</si>
  <si>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</si>
  <si>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</si>
  <si>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</si>
  <si>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</si>
  <si>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</si>
  <si>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</si>
  <si>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</si>
  <si>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</si>
  <si>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</si>
  <si>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</si>
  <si>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</si>
  <si>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</si>
  <si>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</si>
  <si>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</si>
  <si>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</si>
  <si>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</si>
  <si>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</si>
  <si>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</si>
  <si>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</si>
  <si>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</si>
  <si>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</si>
  <si>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</si>
  <si>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</si>
  <si>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</si>
  <si>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</si>
  <si>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</si>
  <si>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</si>
  <si>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</si>
  <si>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</si>
  <si>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</si>
  <si>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</si>
  <si>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</si>
  <si>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</si>
  <si>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</si>
  <si>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</si>
  <si>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</si>
  <si>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</si>
  <si>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</si>
  <si>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</si>
  <si>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</si>
  <si>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</si>
  <si>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</si>
  <si>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</si>
  <si>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</si>
  <si>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</si>
  <si>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</si>
  <si>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</si>
  <si>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</si>
  <si>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</si>
  <si>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</si>
  <si>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</si>
  <si>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</si>
  <si>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</si>
  <si>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</si>
  <si>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</si>
  <si>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</si>
  <si>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</si>
  <si>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</si>
  <si>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</si>
  <si>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</si>
  <si>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</si>
  <si>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</si>
  <si>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</si>
  <si>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</si>
  <si>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</si>
  <si>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</si>
  <si>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</si>
  <si>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</si>
  <si>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</si>
  <si>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</si>
  <si>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</si>
  <si>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</si>
  <si>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</si>
  <si>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</si>
  <si>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</si>
  <si>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</si>
  <si>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</si>
  <si>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</si>
  <si>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</si>
  <si>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</si>
  <si>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</si>
  <si>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</si>
  <si>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</si>
  <si>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</si>
  <si>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</si>
  <si>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</si>
  <si>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</si>
  <si>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</si>
  <si>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</si>
  <si>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</si>
  <si>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</si>
  <si>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</si>
  <si>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</si>
  <si>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</si>
  <si>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</si>
  <si>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</si>
  <si>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</si>
  <si>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</si>
  <si>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</si>
  <si>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</si>
  <si>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</si>
  <si>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</si>
  <si>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</si>
  <si>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</si>
  <si>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</si>
  <si>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</si>
  <si>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</si>
  <si>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</si>
  <si>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</si>
  <si>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</si>
  <si>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</si>
  <si>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</si>
  <si>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</si>
  <si>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</si>
  <si>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</si>
  <si>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</si>
  <si>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</si>
  <si>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</si>
  <si>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</si>
  <si>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</si>
  <si>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</si>
  <si>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</si>
  <si>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</si>
  <si>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</si>
  <si>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</si>
  <si>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</si>
  <si>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</si>
  <si>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</si>
  <si>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</si>
  <si>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</si>
  <si>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</si>
  <si>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</si>
  <si>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</si>
  <si>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</si>
  <si>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</si>
  <si>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</si>
  <si>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</si>
  <si>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</si>
  <si>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</si>
  <si>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</si>
  <si>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</si>
  <si>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</si>
  <si>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</si>
  <si>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</si>
  <si>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</si>
  <si>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</si>
  <si>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</si>
  <si>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</si>
  <si>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</si>
  <si>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</si>
  <si>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</si>
  <si>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</si>
  <si>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</si>
  <si>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</si>
  <si>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</si>
  <si>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</si>
  <si>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</si>
  <si>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</si>
  <si>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</si>
  <si>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</si>
  <si>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</si>
  <si>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</si>
  <si>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</si>
  <si>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</si>
  <si>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</si>
  <si>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</si>
  <si>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</si>
  <si>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</si>
  <si>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</si>
  <si>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</si>
  <si>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</si>
  <si>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</si>
  <si>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</si>
  <si>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</si>
  <si>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</si>
  <si>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</si>
  <si>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</si>
  <si>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</si>
  <si>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</si>
  <si>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</si>
  <si>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</si>
  <si>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</si>
  <si>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</si>
  <si>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</si>
  <si>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</si>
  <si>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</si>
  <si>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</si>
  <si>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</si>
  <si>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</si>
  <si>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</si>
  <si>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</si>
  <si>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</si>
  <si>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</si>
  <si>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</si>
  <si>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</si>
  <si>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</si>
  <si>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</si>
  <si>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</si>
  <si>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</si>
  <si>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</si>
  <si>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</si>
  <si>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</si>
  <si>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</si>
  <si>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</si>
  <si>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</si>
  <si>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</si>
  <si>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</si>
  <si>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</si>
  <si>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</si>
  <si>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</si>
  <si>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</si>
  <si>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</si>
  <si>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</si>
  <si>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</si>
  <si>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</si>
  <si>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</si>
  <si>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</si>
  <si>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</si>
  <si>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</si>
  <si>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</si>
  <si>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</si>
  <si>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</si>
  <si>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</si>
  <si>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</si>
  <si>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</si>
  <si>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</si>
  <si>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</si>
  <si>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</si>
  <si>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</si>
  <si>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</si>
  <si>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</si>
  <si>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</si>
  <si>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</si>
  <si>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</si>
  <si>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</si>
  <si>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</si>
  <si>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</si>
  <si>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</si>
  <si>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</si>
  <si>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</si>
  <si>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</si>
  <si>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</si>
  <si>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</si>
  <si>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</si>
  <si>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</si>
  <si>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</si>
  <si>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</si>
  <si>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</si>
  <si>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</si>
  <si>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</si>
  <si>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</si>
  <si>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</si>
  <si>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</si>
  <si>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</si>
  <si>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</si>
  <si>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</si>
  <si>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</si>
  <si>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</si>
  <si>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</si>
  <si>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</si>
  <si>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</si>
  <si>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</si>
  <si>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</si>
  <si>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</si>
  <si>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</si>
  <si>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</si>
  <si>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</si>
  <si>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</si>
  <si>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</si>
  <si>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</si>
  <si>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</si>
  <si>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</si>
  <si>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</si>
  <si>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</si>
  <si>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</si>
  <si>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</si>
  <si>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</si>
  <si>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</si>
  <si>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</si>
  <si>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</si>
  <si>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</si>
  <si>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</si>
  <si>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</si>
  <si>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</si>
  <si>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</si>
  <si>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</si>
  <si>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</si>
  <si>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</si>
  <si>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</si>
  <si>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</si>
  <si>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</si>
  <si>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</si>
  <si>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</si>
  <si>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</si>
  <si>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</si>
  <si>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</si>
  <si>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</si>
  <si>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</si>
  <si>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</si>
  <si>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</si>
  <si>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</si>
  <si>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</si>
  <si>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</si>
  <si>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</si>
  <si>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</si>
  <si>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</si>
  <si>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</si>
  <si>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</si>
  <si>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</si>
  <si>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</si>
  <si>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</si>
  <si>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</si>
  <si>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</si>
  <si>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</si>
  <si>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</si>
  <si>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</si>
  <si>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</si>
  <si>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</si>
  <si>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</si>
  <si>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</si>
  <si>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</si>
  <si>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</si>
  <si>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</si>
  <si>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</si>
  <si>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</si>
  <si>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</si>
  <si>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</si>
  <si>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</si>
  <si>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</si>
  <si>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</si>
  <si>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</si>
  <si>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</si>
  <si>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</si>
  <si>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</si>
  <si>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</si>
  <si>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</si>
  <si>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</si>
  <si>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</si>
  <si>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</si>
  <si>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</si>
  <si>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</si>
  <si>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</si>
  <si>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</si>
  <si>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</si>
  <si>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</si>
  <si>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</si>
  <si>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</si>
  <si>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</si>
  <si>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</si>
  <si>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</si>
  <si>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</si>
  <si>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</si>
  <si>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</si>
  <si>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</si>
  <si>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</si>
  <si>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</si>
  <si>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</si>
  <si>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</si>
  <si>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</si>
  <si>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</si>
  <si>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</si>
  <si>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</si>
  <si>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</si>
  <si>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</si>
  <si>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</si>
  <si>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</si>
  <si>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</si>
  <si>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</si>
  <si>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</si>
  <si>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</si>
  <si>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</si>
  <si>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</si>
  <si>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</si>
  <si>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</si>
  <si>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</si>
  <si>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</si>
  <si>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</si>
  <si>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</si>
  <si>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</si>
  <si>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</si>
  <si>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</si>
  <si>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</si>
  <si>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</si>
  <si>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</si>
  <si>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</si>
  <si>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</si>
  <si>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</si>
  <si>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</si>
  <si>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</si>
  <si>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</si>
  <si>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</si>
  <si>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</si>
  <si>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</si>
  <si>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</si>
  <si>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</si>
  <si>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</si>
  <si>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</si>
  <si>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</si>
  <si>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</si>
  <si>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</si>
  <si>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</si>
  <si>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</si>
  <si>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</si>
  <si>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</si>
  <si>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</si>
  <si>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</si>
  <si>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</si>
  <si>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</si>
  <si>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</si>
  <si>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</si>
  <si>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</si>
  <si>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</si>
  <si>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</si>
  <si>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</si>
  <si>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</si>
  <si>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</si>
  <si>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</si>
  <si>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</si>
  <si>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</si>
  <si>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</si>
  <si>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</si>
  <si>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</si>
  <si>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</si>
  <si>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</si>
  <si>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</si>
  <si>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</si>
  <si>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</si>
  <si>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</si>
  <si>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</si>
  <si>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</si>
  <si>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</si>
  <si>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</si>
  <si>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</si>
  <si>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</si>
  <si>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</si>
  <si>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</si>
  <si>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</si>
  <si>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</si>
  <si>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</si>
  <si>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</si>
  <si>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</si>
  <si>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</si>
  <si>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</si>
  <si>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</si>
  <si>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</si>
  <si>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</si>
  <si>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</si>
  <si>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</si>
  <si>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</si>
  <si>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</si>
  <si>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</si>
  <si>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</si>
  <si>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</si>
  <si>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</si>
  <si>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</si>
  <si>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</si>
  <si>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</si>
  <si>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</si>
  <si>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</si>
  <si>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</si>
  <si>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</si>
  <si>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</si>
  <si>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</si>
  <si>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</si>
  <si>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</si>
  <si>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</si>
  <si>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</si>
  <si>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</si>
  <si>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</si>
  <si>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</si>
  <si>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</si>
  <si>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</si>
  <si>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</si>
  <si>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</si>
  <si>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</si>
  <si>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</si>
  <si>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</si>
  <si>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</si>
  <si>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</si>
  <si>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</si>
  <si>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</si>
  <si>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</si>
  <si>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</si>
  <si>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</si>
  <si>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</si>
  <si>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</si>
  <si>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</si>
  <si>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</si>
  <si>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</si>
  <si>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</si>
  <si>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</si>
  <si>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</si>
  <si>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</si>
  <si>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</si>
  <si>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</si>
  <si>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</si>
  <si>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</si>
  <si>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</si>
  <si>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</si>
  <si>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</si>
  <si>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</si>
  <si>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</si>
  <si>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</si>
  <si>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</si>
  <si>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</si>
  <si>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</si>
  <si>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</si>
  <si>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</si>
  <si>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</si>
  <si>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</si>
  <si>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</si>
  <si>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</si>
  <si>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</si>
  <si>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</si>
  <si>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</si>
  <si>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</si>
  <si>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</si>
  <si>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</si>
  <si>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</si>
  <si>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</si>
  <si>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</si>
  <si>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</si>
  <si>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</si>
  <si>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</si>
  <si>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</si>
  <si>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</si>
  <si>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</si>
  <si>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</si>
  <si>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</si>
  <si>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</si>
  <si>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</si>
  <si>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</si>
  <si>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</si>
  <si>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</si>
  <si>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</si>
  <si>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</si>
  <si>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</si>
  <si>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</si>
  <si>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</si>
  <si>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</si>
  <si>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</si>
  <si>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</si>
  <si>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</si>
  <si>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</si>
  <si>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</si>
  <si>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</si>
  <si>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</si>
  <si>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</si>
  <si>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</si>
  <si>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</si>
  <si>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</si>
  <si>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</si>
  <si>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</si>
  <si>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</si>
  <si>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</si>
  <si>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</si>
  <si>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</si>
  <si>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</si>
  <si>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</si>
  <si>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</si>
  <si>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</si>
  <si>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</si>
  <si>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</si>
  <si>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</si>
  <si>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</si>
  <si>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</si>
  <si>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</si>
  <si>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</si>
  <si>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</si>
  <si>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</si>
  <si>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</si>
  <si>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</si>
  <si>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</si>
  <si>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</si>
  <si>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</si>
  <si>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</si>
  <si>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</si>
  <si>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</si>
  <si>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</si>
  <si>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</si>
  <si>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</si>
  <si>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</si>
  <si>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</si>
  <si>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</si>
  <si>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</si>
  <si>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</si>
  <si>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</si>
  <si>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</si>
  <si>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</si>
  <si>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</si>
  <si>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</si>
  <si>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</si>
  <si>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</si>
  <si>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</si>
  <si>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</si>
  <si>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</si>
  <si>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</si>
  <si>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</si>
  <si>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</si>
  <si>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</si>
  <si>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</si>
  <si>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</si>
  <si>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</si>
  <si>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</si>
  <si>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</si>
  <si>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</si>
  <si>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</si>
  <si>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</si>
  <si>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</si>
  <si>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</si>
  <si>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</si>
  <si>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</si>
  <si>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</si>
  <si>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</si>
  <si>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</si>
  <si>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</si>
  <si>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</si>
  <si>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</si>
  <si>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</si>
  <si>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</si>
  <si>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</si>
  <si>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</si>
  <si>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</si>
  <si>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</si>
  <si>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</si>
  <si>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</si>
  <si>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</si>
  <si>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</si>
  <si>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</si>
  <si>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</si>
  <si>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</si>
  <si>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</si>
  <si>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</si>
  <si>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</si>
  <si>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</si>
  <si>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</si>
  <si>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</si>
  <si>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</si>
  <si>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</si>
  <si>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</si>
  <si>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</si>
  <si>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</si>
  <si>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</si>
  <si>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</si>
  <si>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</si>
  <si>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</si>
  <si>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</si>
  <si>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</si>
  <si>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</si>
  <si>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</si>
  <si>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</si>
  <si>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</si>
  <si>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</si>
  <si>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</si>
  <si>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</si>
  <si>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</si>
  <si>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</si>
  <si>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</si>
  <si>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</si>
  <si>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</si>
  <si>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</si>
  <si>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</si>
  <si>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</si>
  <si>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</si>
  <si>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</si>
  <si>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</si>
  <si>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</si>
  <si>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</si>
  <si>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</si>
  <si>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</si>
  <si>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</si>
  <si>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</si>
  <si>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</si>
  <si>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</si>
  <si>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</si>
  <si>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</si>
  <si>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</si>
  <si>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</si>
  <si>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</si>
  <si>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</si>
  <si>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</si>
  <si>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</si>
  <si>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</si>
  <si>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</si>
  <si>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</si>
  <si>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</si>
  <si>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</si>
  <si>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</si>
  <si>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</si>
  <si>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</si>
  <si>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</si>
  <si>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</si>
  <si>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</si>
  <si>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</si>
  <si>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</si>
  <si>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</si>
  <si>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</si>
  <si>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</si>
  <si>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</si>
  <si>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</si>
  <si>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</si>
  <si>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</si>
  <si>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</si>
  <si>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</si>
  <si>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</si>
  <si>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</si>
  <si>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</si>
  <si>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</si>
  <si>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</si>
  <si>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</si>
  <si>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</si>
  <si>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</si>
  <si>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</si>
  <si>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</si>
  <si>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</si>
  <si>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</si>
  <si>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</si>
  <si>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</si>
  <si>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</si>
  <si>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</si>
  <si>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</si>
  <si>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</si>
  <si>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</si>
  <si>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</si>
  <si>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</si>
  <si>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</si>
  <si>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</si>
  <si>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</si>
  <si>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</si>
  <si>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</si>
  <si>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</si>
  <si>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</si>
  <si>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</si>
  <si>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</si>
  <si>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</si>
  <si>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</si>
  <si>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</si>
  <si>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</si>
  <si>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</si>
  <si>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</si>
  <si>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</si>
  <si>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</si>
  <si>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</si>
  <si>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</si>
  <si>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</si>
  <si>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</si>
  <si>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</si>
  <si>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</si>
  <si>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</si>
  <si>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</si>
  <si>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</si>
  <si>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</si>
  <si>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</si>
  <si>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</si>
  <si>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</si>
  <si>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</si>
  <si>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</si>
  <si>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</si>
  <si>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</si>
  <si>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</si>
  <si>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</si>
  <si>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</si>
  <si>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</si>
  <si>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</si>
  <si>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</si>
  <si>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</si>
  <si>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</si>
  <si>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</si>
  <si>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</si>
  <si>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</si>
  <si>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</si>
  <si>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</si>
  <si>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</si>
  <si>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</si>
  <si>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</si>
  <si>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</si>
  <si>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</si>
  <si>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</si>
  <si>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</si>
  <si>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</si>
  <si>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</si>
  <si>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</si>
  <si>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</si>
  <si>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</si>
  <si>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</si>
  <si>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</si>
  <si>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</si>
  <si>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</si>
  <si>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</si>
  <si>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</si>
  <si>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</si>
  <si>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</si>
  <si>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</si>
  <si>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</si>
  <si>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</si>
  <si>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</si>
  <si>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</si>
  <si>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</si>
  <si>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</si>
  <si>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</si>
  <si>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</si>
  <si>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</si>
  <si>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</si>
  <si>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</si>
  <si>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</si>
  <si>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</si>
  <si>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</si>
  <si>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</si>
  <si>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</si>
  <si>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</si>
  <si>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</si>
  <si>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</si>
  <si>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</si>
  <si>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</si>
  <si>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</si>
  <si>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</si>
  <si>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</si>
  <si>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</si>
  <si>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</si>
  <si>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</si>
  <si>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</si>
  <si>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</si>
  <si>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</si>
  <si>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</si>
  <si>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</si>
  <si>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</si>
  <si>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</si>
  <si>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</si>
  <si>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</si>
  <si>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</si>
  <si>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</si>
  <si>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</si>
  <si>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</si>
  <si>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</si>
  <si>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</si>
  <si>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</si>
  <si>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</si>
  <si>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</si>
  <si>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</si>
  <si>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</si>
  <si>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</si>
  <si>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</si>
  <si>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</si>
  <si>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</si>
  <si>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</si>
  <si>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</si>
  <si>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</si>
  <si>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</si>
  <si>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</si>
  <si>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</si>
  <si>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</si>
  <si>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</si>
  <si>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</si>
  <si>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</si>
  <si>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</si>
  <si>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</si>
  <si>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</si>
  <si>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</si>
  <si>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</si>
  <si>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</si>
  <si>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</si>
  <si>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</si>
  <si>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</si>
  <si>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</si>
  <si>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</si>
  <si>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</si>
  <si>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</si>
  <si>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</si>
  <si>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</si>
  <si>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</si>
  <si>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</si>
  <si>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</si>
  <si>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</si>
  <si>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</si>
  <si>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</si>
  <si>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</si>
  <si>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</si>
  <si>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</si>
  <si>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</si>
  <si>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</si>
  <si>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</si>
  <si>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</si>
  <si>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</si>
  <si>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</si>
  <si>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</si>
  <si>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</si>
  <si>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</si>
  <si>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</si>
  <si>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</si>
  <si>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</si>
  <si>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</si>
  <si>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</si>
  <si>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</si>
  <si>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</si>
  <si>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</si>
  <si>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</si>
  <si>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</si>
  <si>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</si>
  <si>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</si>
  <si>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</si>
  <si>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</si>
  <si>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</si>
  <si>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</si>
  <si>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</si>
  <si>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</si>
  <si>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</si>
  <si>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</si>
  <si>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</si>
  <si>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</si>
  <si>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</si>
  <si>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</si>
  <si>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</si>
  <si>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</si>
  <si>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</si>
  <si>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</si>
  <si>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</si>
  <si>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</si>
  <si>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</si>
  <si>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</si>
  <si>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</si>
  <si>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</si>
  <si>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</si>
  <si>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</si>
  <si>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</si>
  <si>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</si>
  <si>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</si>
  <si>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</si>
  <si>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</si>
  <si>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</si>
  <si>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</si>
  <si>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</si>
  <si>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</si>
  <si>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</si>
  <si>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</si>
  <si>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</si>
  <si>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</si>
  <si>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</si>
  <si>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</si>
  <si>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</si>
  <si>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</si>
  <si>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</si>
  <si>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</si>
  <si>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</si>
  <si>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</si>
  <si>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</si>
  <si>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</si>
  <si>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</si>
  <si>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</si>
  <si>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</si>
  <si>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</si>
  <si>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</si>
  <si>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</si>
  <si>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</si>
  <si>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</si>
  <si>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</si>
  <si>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</si>
  <si>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</si>
  <si>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</si>
  <si>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</si>
  <si>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</si>
  <si>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</si>
  <si>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</si>
  <si>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</si>
  <si>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</si>
  <si>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</si>
  <si>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</si>
  <si>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</si>
  <si>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</si>
  <si>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</si>
  <si>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</si>
  <si>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</si>
  <si>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</si>
  <si>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</si>
  <si>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</si>
  <si>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</si>
  <si>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</si>
  <si>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</si>
  <si>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</si>
  <si>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</si>
  <si>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</si>
  <si>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</si>
  <si>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</si>
  <si>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</si>
  <si>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</si>
  <si>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</si>
  <si>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</si>
  <si>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</si>
  <si>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</si>
  <si>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</si>
  <si>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</si>
  <si>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</si>
  <si>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</si>
  <si>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</si>
  <si>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</si>
  <si>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</si>
  <si>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</si>
  <si>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</si>
  <si>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</si>
  <si>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</si>
  <si>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</si>
  <si>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</si>
  <si>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</si>
  <si>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</si>
  <si>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</si>
  <si>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</si>
  <si>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</si>
  <si>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</si>
  <si>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</si>
  <si>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</si>
  <si>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</si>
  <si>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</si>
  <si>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</si>
  <si>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</si>
  <si>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</si>
  <si>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</si>
  <si>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</si>
  <si>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</si>
  <si>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</si>
  <si>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</si>
  <si>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</si>
  <si>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</si>
  <si>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</si>
  <si>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</si>
  <si>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</si>
  <si>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</si>
  <si>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</si>
  <si>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</si>
  <si>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</si>
  <si>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</si>
  <si>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</si>
  <si>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</si>
  <si>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</si>
  <si>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</si>
  <si>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</si>
  <si>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</si>
  <si>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</si>
  <si>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</si>
  <si>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</si>
  <si>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</si>
  <si>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</si>
  <si>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</si>
  <si>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</si>
  <si>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</si>
  <si>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</si>
  <si>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</si>
  <si>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</si>
  <si>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</si>
  <si>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</si>
  <si>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</si>
  <si>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</si>
  <si>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</si>
  <si>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</si>
  <si>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</si>
  <si>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</si>
  <si>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</si>
  <si>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</si>
  <si>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</si>
  <si>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</si>
  <si>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</si>
  <si>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</si>
  <si>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</si>
  <si>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</si>
  <si>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</si>
  <si>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</si>
  <si>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</si>
  <si>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</si>
  <si>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</si>
  <si>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</si>
  <si>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</si>
  <si>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</si>
  <si>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</si>
  <si>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</si>
  <si>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</si>
  <si>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</si>
  <si>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</si>
  <si>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</si>
  <si>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</si>
  <si>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</si>
  <si>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</si>
  <si>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</si>
  <si>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</si>
  <si>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</si>
  <si>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</si>
  <si>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</si>
  <si>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</si>
  <si>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</si>
  <si>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</si>
  <si>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</si>
  <si>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</si>
  <si>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</si>
  <si>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</si>
  <si>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</si>
  <si>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</si>
  <si>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</si>
  <si>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</si>
  <si>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</si>
  <si>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</si>
  <si>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</si>
  <si>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</si>
  <si>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</si>
  <si>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</si>
  <si>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</si>
  <si>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</si>
  <si>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</si>
  <si>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</si>
  <si>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</si>
  <si>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</si>
  <si>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</si>
  <si>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</si>
  <si>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</si>
  <si>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</si>
  <si>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</si>
  <si>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</si>
  <si>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</si>
  <si>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</si>
  <si>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</si>
  <si>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</si>
  <si>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</si>
  <si>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</si>
  <si>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</si>
  <si>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</si>
  <si>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</si>
  <si>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</si>
  <si>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</si>
  <si>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</si>
  <si>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</si>
  <si>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</si>
  <si>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</si>
  <si>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</si>
  <si>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</si>
  <si>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</si>
  <si>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</si>
  <si>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</si>
  <si>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</si>
  <si>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</si>
  <si>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</si>
  <si>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</si>
  <si>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</si>
  <si>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</si>
  <si>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</si>
  <si>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</si>
  <si>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</si>
  <si>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</si>
  <si>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</si>
  <si>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</si>
  <si>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</si>
  <si>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</si>
  <si>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</si>
  <si>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</si>
  <si>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</si>
  <si>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</si>
  <si>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</si>
  <si>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</si>
  <si>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</si>
  <si>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</si>
  <si>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</si>
  <si>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</si>
  <si>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</si>
  <si>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</si>
  <si>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</si>
  <si>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</si>
  <si>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</si>
  <si>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</si>
  <si>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</si>
  <si>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</si>
  <si>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</si>
  <si>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</si>
  <si>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</si>
  <si>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</si>
  <si>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</si>
  <si>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</si>
  <si>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</si>
  <si>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</si>
  <si>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</si>
  <si>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</si>
  <si>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</si>
  <si>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</si>
  <si>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</si>
  <si>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</si>
  <si>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</si>
  <si>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</si>
  <si>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</si>
  <si>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</si>
  <si>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</si>
  <si>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</si>
  <si>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</si>
  <si>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</si>
  <si>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</si>
  <si>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</si>
  <si>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</si>
  <si>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</si>
  <si>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</si>
  <si>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</si>
  <si>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</si>
  <si>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</si>
  <si>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</si>
  <si>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</si>
  <si>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</si>
  <si>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</si>
  <si>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</si>
  <si>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</si>
  <si>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</si>
  <si>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</si>
  <si>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</si>
  <si>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</si>
  <si>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</si>
  <si>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</si>
  <si>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</si>
  <si>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</si>
  <si>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</si>
  <si>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</si>
  <si>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</si>
  <si>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</si>
  <si>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</si>
  <si>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</si>
  <si>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</si>
  <si>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</si>
  <si>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</si>
  <si>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</si>
  <si>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</si>
  <si>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</si>
  <si>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</si>
  <si>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</si>
  <si>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</si>
  <si>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</si>
  <si>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</si>
  <si>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</si>
  <si>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</si>
  <si>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</si>
  <si>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</si>
  <si>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</si>
  <si>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</si>
  <si>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</si>
  <si>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</si>
  <si>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</si>
  <si>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</si>
  <si>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</si>
  <si>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</si>
  <si>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</si>
  <si>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</si>
  <si>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</si>
  <si>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</si>
  <si>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</si>
  <si>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</si>
  <si>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</si>
  <si>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</si>
  <si>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</si>
  <si>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</si>
  <si>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</si>
  <si>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</si>
  <si>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</si>
  <si>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</si>
  <si>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</si>
  <si>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</si>
  <si>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</si>
  <si>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</si>
  <si>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</si>
  <si>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</si>
  <si>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</si>
  <si>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</si>
  <si>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</si>
  <si>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</si>
  <si>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</si>
  <si>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</si>
  <si>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</si>
  <si>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</si>
  <si>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</si>
  <si>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</si>
  <si>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</si>
  <si>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</si>
  <si>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</si>
  <si>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</si>
  <si>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</si>
  <si>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</si>
  <si>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</si>
  <si>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</si>
  <si>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</si>
  <si>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</si>
  <si>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</si>
  <si>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</si>
  <si>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</si>
  <si>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</si>
  <si>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</si>
  <si>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</si>
  <si>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</si>
  <si>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</si>
  <si>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</si>
  <si>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</si>
  <si>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</si>
  <si>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</si>
  <si>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</si>
  <si>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</si>
  <si>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</si>
  <si>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</si>
  <si>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</si>
  <si>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</si>
  <si>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</si>
  <si>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</si>
  <si>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</si>
  <si>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</si>
  <si>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</si>
  <si>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</si>
  <si>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</si>
  <si>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</si>
  <si>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</si>
  <si>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</si>
  <si>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</si>
  <si>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</si>
  <si>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</si>
  <si>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</si>
  <si>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</si>
  <si>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</si>
  <si>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</si>
  <si>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</si>
  <si>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</si>
  <si>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</si>
  <si>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</si>
  <si>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</si>
  <si>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</si>
  <si>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</si>
  <si>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</si>
  <si>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</si>
  <si>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</si>
  <si>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</si>
  <si>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</si>
  <si>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</si>
  <si>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</si>
  <si>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</si>
  <si>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</si>
  <si>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</si>
  <si>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</si>
  <si>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</si>
  <si>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</si>
  <si>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</si>
  <si>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</si>
  <si>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</si>
  <si>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</si>
  <si>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</si>
  <si>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</si>
  <si>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</si>
  <si>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</si>
  <si>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</si>
  <si>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</si>
  <si>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</si>
  <si>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</si>
  <si>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</si>
  <si>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</si>
  <si>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</si>
  <si>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</si>
  <si>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</si>
  <si>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</si>
  <si>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</si>
  <si>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</si>
  <si>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</si>
  <si>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</si>
  <si>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</si>
  <si>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</si>
  <si>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</si>
  <si>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</si>
  <si>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</si>
  <si>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</si>
  <si>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</si>
  <si>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</si>
  <si>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</si>
  <si>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</si>
  <si>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</si>
  <si>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</si>
  <si>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</si>
  <si>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</si>
  <si>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</si>
  <si>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</si>
  <si>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</si>
  <si>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</si>
  <si>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</si>
  <si>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</si>
  <si>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</si>
  <si>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</si>
  <si>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</si>
  <si>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</si>
  <si>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</si>
  <si>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</si>
  <si>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</si>
  <si>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</si>
  <si>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</si>
  <si>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</si>
  <si>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</si>
  <si>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</si>
  <si>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</si>
  <si>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</si>
  <si>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</si>
  <si>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</si>
  <si>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</si>
  <si>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</si>
  <si>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</si>
  <si>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</si>
  <si>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</si>
  <si>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</si>
  <si>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</si>
  <si>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</si>
  <si>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</si>
  <si>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</si>
  <si>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</si>
  <si>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</si>
  <si>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</si>
  <si>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</si>
  <si>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</si>
  <si>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</si>
  <si>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</si>
  <si>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</si>
  <si>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</si>
  <si>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</si>
  <si>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</si>
  <si>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</si>
  <si>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</si>
  <si>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</si>
  <si>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</si>
  <si>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</si>
  <si>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</si>
  <si>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</si>
  <si>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</si>
  <si>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</si>
  <si>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</si>
  <si>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</si>
  <si>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</si>
  <si>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</si>
  <si>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</si>
  <si>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</si>
  <si>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</si>
  <si>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</si>
  <si>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</si>
  <si>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</si>
  <si>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</si>
  <si>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</si>
  <si>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</si>
  <si>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</si>
  <si>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</si>
  <si>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</si>
  <si>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</si>
  <si>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</si>
  <si>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</si>
  <si>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</si>
  <si>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</si>
  <si>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</si>
  <si>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</si>
  <si>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</si>
  <si>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</si>
  <si>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</si>
  <si>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</si>
  <si>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</si>
  <si>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</si>
  <si>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</si>
  <si>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</si>
  <si>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</si>
  <si>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</si>
  <si>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</si>
  <si>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</si>
  <si>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</si>
  <si>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</si>
  <si>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</si>
  <si>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</si>
  <si>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</si>
  <si>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</si>
  <si>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</si>
  <si>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</si>
  <si>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</si>
  <si>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</si>
  <si>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</si>
  <si>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</si>
  <si>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</si>
  <si>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</si>
  <si>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</si>
  <si>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</si>
  <si>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</si>
  <si>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</si>
  <si>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</si>
  <si>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</si>
  <si>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</si>
  <si>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</si>
  <si>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</si>
  <si>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</si>
  <si>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</si>
  <si>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</si>
  <si>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</si>
  <si>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</si>
  <si>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</si>
  <si>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</si>
  <si>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</si>
  <si>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</si>
  <si>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</si>
  <si>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</si>
  <si>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</si>
  <si>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</si>
  <si>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</si>
  <si>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</si>
  <si>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</si>
  <si>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</si>
  <si>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</si>
  <si>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</si>
  <si>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</si>
  <si>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</si>
  <si>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</si>
  <si>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</si>
  <si>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</si>
  <si>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</si>
  <si>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</si>
  <si>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</si>
  <si>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</si>
  <si>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</si>
  <si>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</si>
  <si>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</si>
  <si>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</si>
  <si>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</si>
  <si>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</si>
  <si>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</si>
  <si>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</si>
  <si>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</si>
  <si>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</si>
  <si>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</si>
  <si>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</si>
  <si>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</si>
  <si>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</si>
  <si>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</si>
  <si>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</si>
  <si>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</si>
  <si>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</si>
  <si>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</si>
  <si>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</si>
  <si>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</si>
  <si>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</si>
  <si>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</si>
  <si>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</si>
  <si>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</si>
  <si>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</si>
  <si>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</si>
  <si>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</si>
  <si>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</si>
  <si>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</si>
  <si>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</si>
  <si>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</si>
  <si>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</si>
  <si>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</si>
  <si>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</si>
  <si>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</si>
  <si>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</si>
  <si>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</si>
  <si>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</si>
  <si>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</si>
  <si>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</si>
  <si>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</si>
  <si>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</si>
  <si>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</si>
  <si>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</si>
  <si>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</si>
  <si>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</si>
  <si>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</si>
  <si>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</si>
  <si>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</si>
  <si>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</si>
  <si>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</si>
  <si>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</si>
  <si>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</si>
  <si>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</si>
  <si>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</si>
  <si>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</si>
  <si>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</si>
  <si>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</si>
  <si>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</si>
  <si>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</si>
  <si>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</si>
  <si>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</si>
  <si>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</si>
  <si>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</si>
  <si>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</si>
  <si>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</si>
  <si>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</si>
  <si>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</si>
  <si>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</si>
  <si>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</si>
  <si>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</si>
  <si>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</si>
  <si>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</si>
  <si>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</si>
  <si>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</si>
  <si>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</si>
  <si>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</si>
  <si>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</si>
  <si>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</si>
  <si>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</si>
  <si>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</si>
  <si>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</si>
  <si>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</si>
  <si>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</si>
  <si>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</si>
  <si>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</si>
  <si>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</si>
  <si>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</si>
  <si>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</si>
  <si>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</si>
  <si>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</si>
  <si>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</si>
  <si>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</si>
  <si>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</si>
  <si>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</si>
  <si>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</si>
  <si>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</si>
  <si>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</si>
  <si>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</si>
  <si>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</si>
  <si>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</si>
  <si>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</si>
  <si>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</si>
  <si>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</si>
  <si>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</si>
  <si>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</si>
  <si>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</si>
  <si>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</si>
  <si>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</si>
  <si>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</si>
  <si>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</si>
  <si>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</si>
  <si>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</si>
  <si>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</si>
  <si>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</si>
  <si>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</si>
  <si>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</si>
  <si>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</si>
  <si>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</si>
  <si>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</si>
  <si>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</si>
  <si>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</si>
  <si>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</si>
  <si>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</si>
  <si>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</si>
  <si>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</si>
  <si>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</si>
  <si>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</si>
  <si>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</si>
  <si>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</si>
  <si>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</si>
  <si>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</si>
  <si>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</si>
  <si>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</si>
  <si>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</si>
  <si>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</si>
  <si>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</si>
  <si>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</si>
  <si>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</si>
  <si>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</si>
  <si>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</si>
  <si>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</si>
  <si>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</si>
  <si>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</si>
  <si>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</si>
  <si>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</si>
  <si>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</si>
  <si>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</si>
  <si>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</si>
  <si>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</si>
  <si>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</si>
  <si>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</si>
  <si>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</si>
  <si>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</si>
  <si>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</si>
  <si>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</si>
  <si>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</si>
  <si>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</si>
  <si>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</si>
  <si>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</si>
  <si>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</si>
  <si>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</si>
  <si>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</si>
  <si>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</si>
  <si>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</si>
  <si>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</si>
  <si>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</si>
  <si>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</si>
  <si>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</si>
  <si>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</si>
  <si>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</si>
  <si>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</si>
  <si>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</si>
  <si>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</si>
  <si>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</si>
  <si>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</si>
  <si>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</si>
  <si>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</si>
  <si>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</si>
  <si>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</si>
  <si>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</si>
  <si>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</si>
  <si>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</si>
  <si>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</si>
  <si>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</si>
  <si>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</si>
  <si>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</si>
  <si>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</si>
  <si>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</si>
  <si>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</si>
  <si>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</si>
  <si>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</si>
  <si>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</si>
  <si>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</si>
  <si>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</si>
  <si>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</si>
  <si>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</si>
  <si>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</si>
  <si>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</si>
  <si>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</si>
  <si>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</si>
  <si>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</si>
  <si>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</si>
  <si>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</si>
  <si>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</si>
  <si>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</si>
  <si>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</si>
  <si>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</si>
  <si>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</si>
  <si>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</si>
  <si>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</si>
  <si>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</si>
  <si>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</si>
  <si>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</si>
  <si>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</si>
  <si>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</si>
  <si>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</si>
  <si>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</si>
  <si>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</si>
  <si>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</si>
  <si>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</si>
  <si>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</si>
  <si>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</si>
  <si>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</si>
  <si>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</si>
  <si>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</si>
  <si>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</si>
  <si>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</si>
  <si>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</si>
  <si>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</si>
  <si>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</si>
  <si>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</si>
  <si>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</si>
  <si>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</si>
  <si>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</si>
  <si>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</si>
  <si>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</si>
  <si>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</si>
  <si>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</si>
  <si>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</si>
  <si>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</si>
  <si>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</si>
  <si>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</si>
  <si>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</si>
  <si>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</si>
  <si>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</si>
  <si>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</si>
  <si>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</si>
  <si>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</si>
  <si>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</si>
  <si>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</si>
  <si>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</si>
  <si>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</si>
  <si>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</si>
  <si>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</si>
  <si>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</si>
  <si>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</si>
  <si>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</si>
  <si>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</si>
  <si>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</si>
  <si>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</si>
  <si>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</si>
  <si>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</si>
  <si>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</si>
  <si>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</si>
  <si>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</si>
  <si>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</si>
  <si>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</si>
  <si>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</si>
  <si>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</si>
  <si>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</si>
  <si>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</si>
  <si>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</si>
  <si>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</si>
  <si>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</si>
  <si>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</si>
  <si>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</si>
  <si>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</si>
  <si>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</si>
  <si>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</si>
  <si>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</si>
  <si>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</si>
  <si>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</si>
  <si>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</si>
  <si>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</si>
  <si>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</si>
  <si>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</si>
  <si>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</si>
  <si>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</si>
  <si>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</si>
  <si>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</si>
  <si>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</si>
  <si>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</si>
  <si>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</si>
  <si>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</si>
  <si>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</si>
  <si>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</si>
  <si>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</si>
  <si>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</si>
  <si>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</si>
  <si>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</si>
  <si>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</si>
  <si>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</si>
  <si>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</si>
  <si>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</si>
  <si>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</si>
  <si>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</si>
  <si>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</si>
  <si>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</si>
  <si>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</si>
  <si>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</si>
  <si>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</si>
  <si>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</si>
  <si>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</si>
  <si>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</si>
  <si>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</si>
  <si>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</si>
  <si>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</si>
  <si>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</si>
  <si>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</si>
  <si>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</si>
  <si>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</si>
  <si>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</si>
  <si>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</si>
  <si>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</si>
  <si>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</si>
  <si>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</si>
  <si>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</si>
  <si>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</si>
  <si>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</si>
  <si>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</si>
  <si>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</si>
  <si>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</si>
  <si>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</si>
  <si>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</si>
  <si>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</si>
  <si>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</si>
  <si>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</si>
  <si>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</si>
  <si>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</si>
  <si>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</si>
  <si>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</si>
  <si>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</si>
  <si>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</si>
  <si>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</si>
  <si>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</si>
  <si>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</si>
  <si>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</si>
  <si>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</si>
  <si>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</si>
  <si>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</si>
  <si>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</si>
  <si>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</si>
  <si>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</si>
  <si>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</si>
  <si>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</si>
  <si>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</si>
  <si>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</si>
  <si>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</si>
  <si>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</si>
  <si>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</si>
  <si>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</si>
  <si>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</si>
  <si>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</si>
  <si>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</si>
  <si>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</si>
  <si>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</si>
  <si>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</si>
  <si>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</si>
  <si>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</si>
  <si>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</si>
  <si>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</si>
  <si>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</si>
  <si>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</si>
  <si>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</si>
  <si>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</si>
  <si>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</si>
  <si>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</si>
  <si>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</si>
  <si>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</si>
  <si>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</si>
  <si>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</si>
  <si>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</si>
  <si>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</si>
  <si>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</si>
  <si>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</si>
  <si>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</si>
  <si>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</si>
  <si>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</si>
  <si>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</si>
  <si>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</si>
  <si>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</si>
  <si>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</si>
  <si>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</si>
  <si>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</si>
  <si>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</si>
  <si>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</si>
  <si>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</si>
  <si>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</si>
  <si>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</si>
  <si>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</si>
  <si>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</si>
  <si>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</si>
  <si>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</si>
  <si>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</si>
  <si>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</si>
  <si>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</si>
  <si>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</si>
  <si>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</si>
  <si>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</si>
  <si>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</si>
  <si>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</si>
  <si>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</si>
  <si>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</si>
  <si>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</si>
  <si>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</si>
  <si>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</si>
  <si>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</si>
  <si>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</si>
  <si>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</si>
  <si>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</si>
  <si>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</si>
  <si>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</si>
  <si>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</si>
  <si>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</si>
  <si>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</si>
  <si>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</si>
  <si>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</si>
  <si>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</si>
  <si>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</si>
  <si>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</si>
  <si>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</si>
  <si>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</si>
  <si>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</si>
  <si>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</si>
  <si>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</si>
  <si>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</si>
  <si>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</si>
  <si>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</si>
  <si>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</si>
  <si>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</si>
  <si>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</si>
  <si>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</si>
  <si>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</si>
  <si>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</si>
  <si>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</si>
  <si>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</si>
  <si>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</si>
  <si>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</si>
  <si>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</si>
  <si>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</si>
  <si>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</si>
  <si>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</si>
  <si>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</si>
  <si>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</si>
  <si>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</si>
  <si>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</si>
  <si>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</si>
  <si>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</si>
  <si>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</si>
  <si>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</si>
  <si>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</si>
  <si>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</si>
  <si>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</si>
  <si>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</si>
  <si>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</si>
  <si>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</si>
  <si>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</si>
  <si>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</si>
  <si>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</si>
  <si>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</si>
  <si>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</si>
  <si>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</si>
  <si>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</si>
  <si>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</si>
  <si>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</si>
  <si>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</si>
  <si>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</si>
  <si>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</si>
  <si>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</si>
  <si>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</si>
  <si>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</si>
  <si>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</si>
  <si>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</si>
  <si>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</si>
  <si>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</si>
  <si>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</si>
  <si>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</si>
  <si>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</si>
  <si>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</si>
  <si>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</si>
  <si>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</si>
  <si>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</si>
  <si>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</si>
  <si>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</si>
  <si>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</si>
  <si>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</si>
  <si>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</si>
  <si>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</si>
  <si>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</si>
  <si>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</si>
  <si>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</si>
  <si>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</si>
  <si>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</si>
  <si>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</si>
  <si>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</si>
  <si>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</si>
  <si>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</si>
  <si>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</si>
  <si>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</si>
  <si>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</si>
  <si>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</si>
  <si>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</si>
  <si>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</si>
  <si>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</si>
  <si>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</si>
  <si>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</si>
  <si>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</si>
  <si>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</si>
  <si>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</si>
  <si>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</si>
  <si>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</si>
  <si>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</si>
  <si>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</si>
  <si>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</si>
  <si>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</si>
  <si>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</si>
  <si>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</si>
  <si>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</si>
  <si>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</si>
  <si>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</si>
  <si>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</si>
  <si>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</si>
  <si>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</si>
  <si>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</si>
  <si>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</si>
  <si>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</si>
  <si>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</si>
  <si>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</si>
  <si>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</si>
  <si>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</si>
  <si>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</si>
  <si>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</si>
  <si>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</si>
  <si>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</si>
  <si>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</si>
  <si>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</si>
  <si>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</si>
  <si>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</si>
  <si>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</si>
  <si>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</si>
  <si>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</si>
  <si>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</si>
  <si>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</si>
  <si>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</si>
  <si>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</si>
  <si>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</si>
  <si>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</si>
  <si>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</si>
  <si>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</si>
  <si>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</si>
  <si>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</si>
  <si>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</si>
  <si>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</si>
  <si>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</si>
  <si>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</si>
  <si>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</si>
  <si>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</si>
  <si>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</si>
  <si>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</si>
  <si>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</si>
  <si>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</si>
  <si>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</si>
  <si>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</si>
  <si>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</si>
  <si>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</si>
  <si>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</si>
  <si>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</si>
  <si>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</si>
  <si>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</si>
  <si>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</si>
  <si>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</si>
  <si>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</si>
  <si>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</si>
  <si>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</si>
  <si>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</si>
  <si>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</si>
  <si>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</si>
  <si>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</si>
  <si>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</si>
  <si>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</si>
  <si>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</si>
  <si>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</si>
  <si>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</si>
  <si>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</si>
  <si>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</si>
  <si>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</si>
  <si>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</si>
  <si>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</si>
  <si>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</si>
  <si>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</si>
  <si>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</si>
  <si>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</si>
  <si>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</si>
  <si>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</si>
  <si>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</si>
  <si>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</si>
  <si>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</si>
  <si>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</si>
  <si>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</si>
  <si>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</si>
  <si>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</si>
  <si>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</si>
  <si>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</si>
  <si>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</si>
  <si>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</si>
  <si>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</si>
  <si>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</si>
  <si>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</si>
  <si>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</si>
  <si>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</si>
  <si>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</si>
  <si>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</si>
  <si>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</si>
  <si>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</si>
  <si>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</si>
  <si>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</si>
  <si>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</si>
  <si>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</si>
  <si>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</si>
  <si>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</si>
  <si>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</si>
  <si>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</si>
  <si>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</si>
  <si>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</si>
  <si>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</si>
  <si>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</si>
  <si>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</si>
  <si>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</si>
  <si>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</si>
  <si>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</si>
  <si>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</si>
  <si>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</si>
  <si>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</si>
  <si>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</si>
  <si>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</si>
  <si>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</si>
  <si>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</si>
  <si>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</si>
  <si>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</si>
  <si>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</si>
  <si>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</si>
  <si>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</si>
  <si>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</si>
  <si>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</si>
  <si>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</si>
  <si>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</si>
  <si>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</si>
  <si>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</si>
  <si>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</si>
  <si>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</si>
  <si>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</si>
  <si>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</si>
  <si>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</si>
  <si>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</si>
  <si>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</si>
  <si>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</si>
  <si>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</si>
  <si>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</si>
  <si>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</si>
  <si>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</si>
  <si>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</si>
  <si>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</si>
  <si>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</si>
  <si>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</si>
  <si>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</si>
  <si>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</si>
  <si>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</si>
  <si>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</si>
  <si>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</si>
  <si>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</si>
  <si>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</si>
  <si>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</si>
  <si>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</si>
  <si>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</si>
  <si>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</si>
  <si>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</si>
  <si>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</si>
  <si>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</si>
  <si>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</si>
  <si>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</si>
  <si>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</si>
  <si>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</si>
  <si>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</si>
  <si>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</si>
  <si>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</si>
  <si>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</si>
  <si>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</si>
  <si>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</si>
  <si>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</si>
  <si>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</si>
  <si>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</si>
  <si>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</si>
  <si>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</si>
  <si>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</si>
  <si>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</si>
  <si>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</si>
  <si>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</si>
  <si>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</si>
  <si>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</si>
  <si>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</si>
  <si>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</si>
  <si>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</si>
  <si>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</si>
  <si>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</si>
  <si>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</si>
  <si>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</si>
  <si>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</si>
  <si>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</si>
  <si>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</si>
  <si>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</si>
  <si>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</si>
  <si>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</si>
  <si>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</si>
  <si>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</si>
  <si>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</si>
  <si>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</si>
  <si>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</si>
  <si>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</si>
  <si>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</si>
  <si>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</si>
  <si>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</si>
  <si>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</si>
  <si>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</si>
  <si>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</si>
  <si>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</si>
  <si>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</si>
  <si>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</si>
  <si>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</si>
  <si>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</si>
  <si>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</si>
  <si>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</si>
  <si>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</si>
  <si>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</si>
  <si>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</si>
  <si>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</si>
  <si>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</si>
  <si>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</si>
  <si>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</si>
  <si>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</si>
  <si>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</si>
  <si>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</si>
  <si>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</si>
  <si>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</si>
  <si>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</si>
  <si>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</si>
  <si>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</si>
  <si>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</si>
  <si>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</si>
  <si>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</si>
  <si>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</si>
  <si>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</si>
  <si>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</si>
  <si>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</si>
  <si>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</si>
  <si>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</si>
  <si>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</si>
  <si>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</si>
  <si>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</si>
  <si>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</si>
  <si>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</si>
  <si>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</si>
  <si>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</si>
  <si>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</si>
  <si>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</si>
  <si>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</si>
  <si>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</si>
  <si>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</si>
  <si>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</si>
  <si>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</si>
  <si>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</si>
  <si>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</si>
  <si>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</si>
  <si>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</si>
  <si>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</si>
  <si>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</si>
  <si>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</si>
  <si>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</si>
  <si>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</si>
  <si>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</si>
  <si>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</si>
  <si>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</si>
  <si>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</si>
  <si>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</si>
  <si>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</si>
  <si>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</si>
  <si>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</si>
  <si>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</si>
  <si>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</si>
  <si>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</si>
  <si>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</si>
  <si>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</si>
  <si>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</si>
  <si>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</si>
  <si>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</si>
  <si>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</si>
  <si>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</si>
  <si>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</si>
  <si>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</si>
  <si>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</si>
  <si>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</si>
  <si>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</si>
  <si>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</si>
  <si>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</si>
  <si>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</si>
  <si>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</si>
  <si>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</si>
  <si>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</si>
  <si>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</si>
  <si>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</si>
  <si>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</si>
  <si>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</si>
  <si>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</si>
  <si>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</si>
  <si>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</si>
  <si>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</si>
  <si>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</si>
  <si>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</si>
  <si>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</si>
  <si>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</si>
  <si>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</si>
  <si>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</si>
  <si>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</si>
  <si>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</si>
  <si>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</si>
  <si>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</si>
  <si>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</si>
  <si>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</si>
  <si>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</si>
  <si>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</si>
  <si>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</si>
  <si>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</si>
  <si>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</si>
  <si>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</si>
  <si>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</si>
  <si>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</si>
  <si>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</si>
  <si>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</si>
  <si>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</si>
  <si>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</si>
  <si>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</si>
  <si>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</si>
  <si>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</si>
  <si>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</si>
  <si>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</si>
  <si>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</si>
  <si>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</si>
  <si>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</si>
  <si>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</si>
  <si>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</si>
  <si>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</si>
  <si>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</si>
  <si>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</si>
  <si>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</si>
  <si>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</si>
  <si>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</si>
  <si>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</si>
  <si>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</si>
  <si>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</si>
  <si>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</si>
  <si>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</si>
  <si>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</si>
  <si>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</si>
  <si>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</si>
  <si>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</si>
  <si>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</si>
  <si>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</si>
  <si>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</si>
  <si>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</si>
  <si>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</si>
  <si>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</si>
  <si>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</si>
  <si>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</si>
  <si>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</si>
  <si>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</si>
  <si>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</si>
  <si>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</si>
  <si>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</si>
  <si>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</si>
  <si>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</si>
  <si>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</si>
  <si>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</si>
  <si>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</si>
  <si>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</si>
  <si>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</si>
  <si>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</si>
  <si>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</si>
  <si>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</si>
  <si>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</si>
  <si>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</si>
  <si>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</si>
  <si>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</si>
  <si>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</si>
  <si>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</si>
  <si>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</si>
  <si>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</si>
  <si>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</si>
  <si>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</si>
  <si>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</si>
  <si>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</si>
  <si>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</si>
  <si>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</si>
  <si>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</si>
  <si>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</si>
  <si>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</si>
  <si>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</si>
  <si>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</si>
  <si>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</si>
  <si>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</si>
  <si>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</si>
  <si>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</si>
  <si>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</si>
  <si>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</si>
  <si>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</si>
  <si>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</si>
  <si>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</si>
  <si>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</si>
  <si>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</si>
  <si>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</si>
  <si>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</si>
  <si>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</si>
  <si>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</si>
  <si>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</si>
  <si>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</si>
  <si>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</si>
  <si>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</si>
  <si>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</si>
  <si>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</si>
  <si>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</si>
  <si>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</si>
  <si>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</si>
  <si>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</si>
  <si>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</si>
  <si>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</si>
  <si>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</si>
  <si>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</si>
  <si>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</si>
  <si>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</si>
  <si>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</si>
  <si>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</si>
  <si>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</si>
  <si>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</si>
  <si>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</si>
  <si>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</si>
  <si>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</si>
  <si>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</si>
  <si>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</si>
  <si>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</si>
  <si>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</si>
  <si>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</si>
  <si>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</si>
  <si>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</si>
  <si>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</si>
  <si>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</si>
  <si>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</si>
  <si>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</si>
  <si>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</si>
  <si>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</si>
  <si>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</si>
  <si>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</si>
  <si>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</si>
  <si>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</si>
  <si>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</si>
  <si>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</si>
  <si>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</si>
  <si>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</si>
  <si>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</si>
  <si>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</si>
  <si>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</si>
  <si>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</si>
  <si>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</si>
  <si>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</si>
  <si>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</si>
  <si>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</si>
  <si>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</si>
  <si>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</si>
  <si>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</si>
  <si>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</si>
  <si>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</si>
  <si>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</si>
  <si>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</si>
  <si>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</si>
  <si>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</si>
  <si>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</si>
  <si>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</si>
  <si>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</si>
  <si>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</si>
  <si>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</si>
  <si>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</si>
  <si>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</si>
  <si>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</si>
  <si>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</si>
  <si>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</si>
  <si>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</si>
  <si>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</si>
  <si>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</si>
  <si>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</si>
  <si>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</si>
  <si>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</si>
  <si>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</si>
  <si>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</si>
  <si>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</si>
  <si>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</si>
  <si>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</si>
  <si>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</si>
  <si>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</si>
  <si>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</si>
  <si>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</si>
  <si>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</si>
  <si>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</si>
  <si>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</si>
  <si>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</si>
  <si>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</si>
  <si>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</si>
  <si>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</si>
  <si>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</si>
  <si>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</si>
  <si>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</si>
  <si>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</si>
  <si>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</si>
  <si>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</si>
  <si>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</si>
  <si>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</si>
  <si>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</si>
  <si>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</si>
  <si>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</si>
  <si>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</si>
  <si>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</si>
  <si>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</si>
  <si>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</si>
  <si>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</si>
  <si>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</si>
  <si>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</si>
  <si>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</si>
  <si>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</si>
  <si>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</si>
  <si>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</si>
  <si>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</si>
  <si>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</si>
  <si>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</si>
  <si>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</si>
  <si>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</si>
  <si>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</si>
  <si>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</si>
  <si>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</si>
  <si>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</si>
  <si>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</si>
  <si>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</si>
  <si>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</si>
  <si>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</si>
  <si>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</si>
  <si>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</si>
  <si>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</si>
  <si>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</si>
  <si>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</si>
  <si>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</si>
  <si>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</si>
  <si>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</si>
  <si>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</si>
  <si>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</si>
  <si>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</si>
  <si>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</si>
  <si>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</si>
  <si>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</si>
  <si>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</si>
  <si>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</si>
  <si>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</si>
  <si>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</si>
  <si>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</si>
  <si>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</si>
  <si>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</si>
  <si>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</si>
  <si>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</si>
  <si>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</si>
  <si>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</si>
  <si>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</si>
  <si>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</si>
  <si>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</si>
  <si>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</si>
  <si>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</si>
  <si>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</si>
  <si>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</si>
  <si>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</si>
  <si>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</si>
  <si>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</si>
  <si>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</si>
  <si>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</si>
  <si>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</si>
  <si>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</si>
  <si>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</si>
  <si>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</si>
  <si>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</si>
  <si>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</si>
  <si>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</si>
  <si>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</si>
  <si>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</si>
  <si>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</si>
  <si>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</si>
  <si>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</si>
  <si>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</si>
  <si>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</si>
  <si>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</si>
  <si>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</si>
  <si>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</si>
  <si>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</si>
  <si>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</si>
  <si>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</si>
  <si>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</si>
  <si>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</si>
  <si>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</si>
  <si>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</si>
  <si>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</si>
  <si>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</si>
  <si>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</si>
  <si>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</si>
  <si>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</si>
  <si>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</si>
  <si>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</si>
  <si>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</si>
  <si>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</si>
  <si>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</si>
  <si>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</si>
  <si>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</si>
  <si>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</si>
  <si>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</si>
  <si>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</si>
  <si>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</si>
  <si>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</si>
  <si>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</si>
  <si>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</si>
  <si>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</si>
  <si>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</si>
  <si>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</si>
  <si>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</si>
  <si>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</si>
  <si>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</si>
  <si>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</si>
  <si>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</si>
  <si>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</si>
  <si>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</si>
  <si>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</si>
  <si>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</si>
  <si>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</si>
  <si>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</si>
  <si>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</si>
  <si>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</si>
  <si>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</si>
  <si>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</si>
  <si>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</si>
  <si>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</si>
  <si>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</si>
  <si>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</si>
  <si>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</si>
  <si>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</si>
  <si>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</si>
  <si>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</si>
  <si>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</si>
  <si>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</si>
  <si>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</si>
  <si>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</si>
  <si>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</si>
  <si>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</si>
  <si>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</si>
  <si>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</si>
  <si>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</si>
  <si>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</si>
  <si>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</si>
  <si>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</si>
  <si>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</si>
  <si>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</si>
  <si>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</si>
  <si>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</si>
  <si>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</si>
  <si>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</si>
  <si>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</si>
  <si>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</si>
  <si>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</si>
  <si>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</si>
  <si>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</si>
  <si>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</si>
  <si>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</si>
  <si>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</si>
  <si>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</si>
  <si>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</si>
  <si>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</si>
  <si>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</si>
  <si>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</si>
  <si>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</si>
  <si>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</si>
  <si>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</si>
  <si>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</si>
  <si>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</si>
  <si>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</si>
  <si>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</si>
  <si>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</si>
  <si>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</si>
  <si>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</si>
  <si>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</si>
  <si>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</si>
  <si>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</si>
  <si>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</si>
  <si>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</si>
  <si>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</si>
  <si>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</si>
  <si>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</si>
  <si>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</si>
  <si>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</si>
  <si>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</si>
  <si>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</si>
  <si>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</si>
  <si>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</si>
  <si>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</si>
  <si>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</si>
  <si>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</si>
  <si>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</si>
  <si>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</si>
  <si>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</si>
  <si>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</si>
  <si>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</si>
  <si>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</si>
  <si>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</si>
  <si>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</si>
  <si>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</si>
  <si>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</si>
  <si>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</si>
  <si>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</si>
  <si>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</si>
  <si>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</si>
  <si>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</si>
  <si>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</si>
  <si>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</si>
  <si>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</si>
  <si>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</si>
  <si>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</si>
  <si>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</si>
  <si>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</si>
  <si>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</si>
  <si>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</si>
  <si>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</si>
  <si>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</si>
  <si>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</si>
  <si>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</si>
  <si>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</si>
  <si>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</si>
  <si>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</si>
  <si>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</si>
  <si>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</si>
  <si>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</si>
  <si>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</si>
  <si>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</si>
  <si>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</si>
  <si>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</si>
  <si>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</si>
  <si>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</si>
  <si>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</si>
  <si>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</si>
  <si>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</si>
  <si>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</si>
  <si>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</si>
  <si>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</si>
  <si>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</si>
  <si>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</si>
  <si>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</si>
  <si>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</si>
  <si>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</si>
  <si>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</si>
  <si>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</si>
  <si>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</si>
  <si>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</si>
  <si>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</si>
  <si>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</si>
  <si>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</si>
  <si>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</si>
  <si>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</si>
  <si>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</si>
  <si>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</si>
  <si>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</si>
  <si>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</si>
  <si>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</si>
  <si>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</si>
  <si>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</si>
  <si>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</si>
  <si>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</si>
  <si>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</si>
  <si>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</si>
  <si>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</si>
  <si>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</si>
  <si>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</si>
  <si>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</si>
  <si>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</si>
  <si>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</si>
  <si>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</si>
  <si>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</si>
  <si>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</si>
  <si>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</si>
  <si>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</si>
  <si>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</si>
  <si>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</si>
  <si>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</si>
  <si>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</si>
  <si>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</si>
  <si>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</si>
  <si>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</si>
  <si>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</si>
  <si>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</si>
  <si>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</si>
  <si>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</si>
  <si>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</si>
  <si>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</si>
  <si>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</si>
  <si>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</si>
  <si>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</si>
  <si>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</si>
  <si>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</si>
  <si>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</si>
  <si>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</si>
  <si>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</si>
  <si>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</si>
  <si>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</si>
  <si>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</si>
  <si>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</si>
  <si>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</si>
  <si>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</si>
  <si>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</si>
  <si>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</si>
  <si>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</si>
  <si>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</si>
  <si>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</si>
  <si>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</si>
  <si>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</si>
  <si>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</si>
  <si>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</si>
  <si>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</si>
  <si>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</si>
  <si>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</si>
  <si>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</si>
  <si>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</si>
  <si>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</si>
  <si>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</si>
  <si>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</si>
  <si>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</si>
  <si>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</si>
  <si>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</si>
  <si>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</si>
  <si>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</si>
  <si>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</si>
  <si>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</si>
  <si>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</si>
  <si>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</si>
  <si>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</si>
  <si>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</si>
  <si>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</si>
  <si>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</si>
  <si>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</si>
  <si>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</si>
  <si>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</si>
  <si>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</si>
  <si>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</si>
  <si>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</si>
  <si>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</si>
  <si>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</si>
  <si>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</si>
  <si>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</si>
  <si>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</si>
  <si>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</si>
  <si>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</si>
  <si>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</si>
  <si>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</si>
  <si>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</si>
  <si>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</si>
  <si>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</si>
  <si>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</si>
  <si>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</si>
  <si>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</si>
  <si>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</si>
  <si>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</si>
  <si>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</si>
  <si>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</si>
  <si>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</si>
  <si>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</si>
  <si>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</si>
  <si>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</si>
  <si>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</si>
  <si>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</si>
  <si>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</si>
  <si>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</si>
  <si>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</si>
  <si>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</si>
  <si>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</si>
  <si>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</si>
  <si>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</si>
  <si>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</si>
  <si>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</si>
  <si>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</si>
  <si>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</si>
  <si>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</si>
  <si>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</si>
  <si>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</si>
  <si>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</si>
  <si>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</si>
  <si>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</si>
  <si>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</si>
  <si>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</si>
  <si>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</si>
  <si>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</si>
  <si>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</si>
  <si>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</si>
  <si>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</si>
  <si>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</si>
  <si>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</si>
  <si>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</si>
  <si>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</si>
  <si>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</si>
  <si>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</si>
  <si>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</si>
  <si>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</si>
  <si>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</si>
  <si>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</si>
  <si>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</si>
  <si>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</si>
  <si>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</si>
  <si>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</si>
  <si>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</si>
  <si>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</si>
  <si>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</si>
  <si>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</si>
  <si>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</si>
  <si>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</si>
  <si>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</si>
  <si>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</si>
  <si>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</si>
  <si>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</si>
  <si>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</si>
  <si>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</si>
  <si>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</si>
  <si>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</si>
  <si>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</si>
  <si>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</si>
  <si>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</si>
  <si>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</si>
  <si>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</si>
  <si>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</si>
  <si>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</si>
  <si>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</si>
  <si>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</si>
  <si>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</si>
  <si>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</si>
  <si>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</si>
  <si>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</si>
  <si>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</si>
  <si>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</si>
  <si>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</si>
  <si>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</si>
  <si>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</si>
  <si>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</si>
  <si>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</si>
  <si>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</si>
  <si>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</si>
  <si>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</si>
  <si>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</si>
  <si>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</si>
  <si>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</si>
  <si>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</si>
  <si>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</si>
  <si>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</si>
  <si>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</si>
  <si>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</si>
  <si>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</si>
  <si>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</si>
  <si>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</si>
  <si>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</si>
  <si>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</si>
  <si>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</si>
  <si>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</si>
  <si>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</si>
  <si>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</si>
  <si>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</si>
  <si>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</si>
  <si>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</si>
  <si>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</si>
  <si>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</si>
  <si>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</si>
  <si>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</si>
  <si>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</si>
  <si>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</si>
  <si>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</si>
  <si>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</si>
  <si>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</si>
  <si>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</si>
  <si>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</si>
  <si>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</si>
  <si>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</si>
  <si>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</si>
  <si>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</si>
  <si>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</si>
  <si>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</si>
  <si>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</si>
  <si>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</si>
  <si>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</si>
  <si>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</si>
  <si>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</si>
  <si>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</si>
  <si>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</si>
  <si>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</si>
  <si>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</si>
  <si>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</si>
  <si>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</si>
  <si>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</si>
  <si>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</si>
  <si>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</si>
  <si>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</si>
  <si>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</si>
  <si>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</si>
  <si>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</si>
  <si>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</si>
  <si>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</si>
  <si>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</si>
  <si>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</si>
  <si>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</si>
  <si>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</si>
  <si>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</si>
  <si>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</si>
  <si>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</si>
  <si>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</si>
  <si>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</si>
  <si>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</si>
  <si>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</si>
  <si>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</si>
  <si>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</si>
  <si>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</si>
  <si>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</si>
  <si>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</si>
  <si>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</si>
  <si>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</si>
  <si>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</si>
  <si>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</si>
  <si>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</si>
  <si>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</si>
  <si>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</si>
  <si>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</si>
  <si>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</si>
  <si>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</si>
  <si>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</si>
  <si>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</si>
  <si>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</si>
  <si>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</si>
  <si>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</si>
  <si>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</si>
  <si>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</si>
  <si>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</si>
  <si>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</si>
  <si>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</si>
  <si>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</si>
  <si>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</si>
  <si>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</si>
  <si>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</si>
  <si>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</si>
  <si>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</si>
  <si>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</si>
  <si>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</si>
  <si>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</si>
  <si>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</si>
  <si>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</si>
  <si>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</si>
  <si>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</si>
  <si>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</si>
  <si>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</si>
  <si>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</si>
  <si>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</si>
  <si>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</si>
  <si>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</si>
  <si>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</si>
  <si>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</si>
  <si>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</si>
  <si>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</si>
  <si>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</si>
  <si>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</si>
  <si>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</si>
  <si>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</si>
  <si>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</si>
  <si>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</si>
  <si>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</si>
  <si>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</si>
  <si>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</si>
  <si>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</si>
  <si>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</si>
  <si>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</si>
  <si>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</si>
  <si>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</si>
  <si>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</si>
  <si>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</si>
  <si>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</si>
  <si>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</si>
  <si>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</si>
  <si>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</si>
  <si>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</si>
  <si>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</si>
  <si>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</si>
  <si>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</si>
  <si>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</si>
  <si>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</si>
  <si>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</si>
  <si>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</si>
  <si>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</si>
  <si>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</si>
  <si>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</si>
  <si>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</si>
  <si>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</si>
  <si>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</si>
  <si>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</si>
  <si>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</si>
  <si>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</si>
  <si>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</si>
  <si>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</si>
  <si>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</si>
  <si>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</si>
  <si>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</si>
  <si>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</si>
  <si>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</si>
  <si>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</si>
  <si>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</si>
  <si>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</si>
  <si>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</si>
  <si>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</si>
  <si>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</si>
  <si>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</si>
  <si>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</si>
  <si>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</si>
  <si>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</si>
  <si>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</si>
  <si>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</si>
  <si>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</si>
  <si>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</si>
  <si>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</si>
  <si>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</si>
  <si>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</si>
  <si>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</si>
  <si>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</si>
  <si>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</si>
  <si>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</si>
  <si>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</si>
  <si>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</si>
  <si>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</si>
  <si>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</si>
  <si>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</si>
  <si>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</si>
  <si>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</si>
  <si>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</si>
  <si>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</si>
  <si>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</si>
  <si>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</si>
  <si>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</si>
  <si>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</si>
  <si>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</si>
  <si>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</si>
  <si>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</si>
  <si>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</si>
  <si>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</si>
  <si>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</si>
  <si>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</si>
  <si>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</si>
  <si>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</si>
  <si>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</si>
  <si>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</si>
  <si>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</si>
  <si>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</si>
  <si>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</si>
  <si>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</si>
  <si>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</si>
  <si>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</si>
  <si>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</si>
  <si>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</si>
  <si>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</si>
  <si>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</si>
  <si>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</si>
  <si>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</si>
  <si>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</si>
  <si>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</si>
  <si>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</si>
  <si>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</si>
  <si>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</si>
  <si>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</si>
  <si>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</si>
  <si>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</si>
  <si>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</si>
  <si>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</si>
  <si>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</si>
  <si>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</si>
  <si>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</si>
  <si>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</si>
  <si>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</si>
  <si>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</si>
  <si>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</si>
  <si>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</si>
  <si>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</si>
  <si>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</si>
  <si>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</si>
  <si>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</si>
  <si>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</si>
  <si>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</si>
  <si>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</si>
  <si>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</si>
  <si>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</si>
  <si>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</si>
  <si>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</si>
  <si>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</si>
  <si>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</si>
  <si>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</si>
  <si>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</si>
  <si>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</si>
  <si>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</si>
  <si>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</si>
  <si>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</si>
  <si>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</si>
  <si>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</si>
  <si>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</si>
  <si>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</si>
  <si>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</si>
  <si>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</si>
  <si>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</si>
  <si>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</si>
  <si>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</si>
  <si>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</si>
  <si>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</si>
  <si>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</si>
  <si>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</si>
  <si>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</si>
  <si>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</si>
  <si>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</si>
  <si>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</si>
  <si>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</si>
  <si>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</si>
  <si>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</si>
  <si>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</si>
  <si>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</si>
  <si>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</si>
  <si>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</si>
  <si>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</si>
  <si>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</si>
  <si>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</si>
  <si>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</si>
  <si>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</si>
  <si>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</si>
  <si>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</si>
  <si>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</si>
  <si>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</si>
  <si>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</si>
  <si>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</si>
  <si>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</si>
  <si>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</si>
  <si>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</si>
  <si>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</si>
  <si>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</si>
  <si>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</si>
  <si>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</si>
  <si>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</si>
  <si>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</si>
  <si>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</si>
  <si>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</si>
  <si>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</si>
  <si>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</si>
  <si>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</si>
  <si>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</si>
  <si>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</si>
  <si>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</si>
  <si>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</si>
  <si>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</si>
  <si>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</si>
  <si>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</si>
  <si>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</si>
  <si>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</si>
  <si>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</si>
  <si>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</si>
  <si>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</si>
  <si>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</si>
  <si>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</si>
  <si>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</si>
  <si>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</si>
  <si>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</si>
  <si>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</si>
  <si>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</si>
  <si>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</si>
  <si>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</si>
  <si>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</si>
  <si>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</si>
  <si>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</si>
  <si>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</si>
  <si>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</si>
  <si>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</si>
  <si>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</si>
  <si>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</si>
  <si>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</si>
  <si>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</si>
  <si>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</si>
  <si>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</si>
  <si>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</si>
  <si>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</si>
  <si>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</si>
  <si>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</si>
  <si>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</si>
  <si>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</si>
  <si>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</si>
  <si>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</si>
  <si>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</si>
  <si>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</si>
  <si>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</si>
  <si>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</si>
  <si>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</si>
  <si>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</si>
  <si>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</si>
  <si>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</si>
  <si>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</si>
  <si>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</si>
  <si>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</si>
  <si>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</si>
  <si>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</si>
  <si>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</si>
  <si>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</si>
  <si>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</si>
  <si>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</si>
  <si>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</si>
  <si>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</si>
  <si>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</si>
  <si>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</si>
  <si>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</si>
  <si>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</si>
  <si>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</si>
  <si>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</si>
  <si>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</si>
  <si>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</si>
  <si>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</si>
  <si>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</si>
  <si>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</si>
  <si>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</si>
  <si>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</si>
  <si>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</si>
  <si>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</si>
  <si>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</si>
  <si>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</si>
  <si>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</si>
  <si>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</si>
  <si>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</si>
  <si>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</si>
  <si>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</si>
  <si>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</si>
  <si>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</si>
  <si>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</si>
  <si>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</si>
  <si>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</si>
  <si>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</si>
  <si>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</si>
  <si>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</si>
  <si>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</si>
  <si>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</si>
  <si>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</si>
  <si>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</si>
  <si>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</si>
  <si>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</si>
  <si>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</si>
  <si>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</si>
  <si>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</si>
  <si>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</si>
  <si>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</si>
  <si>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</si>
  <si>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</si>
  <si>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</si>
  <si>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</si>
  <si>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</si>
  <si>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</si>
  <si>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</si>
  <si>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</si>
  <si>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</si>
  <si>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</si>
  <si>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</si>
  <si>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</si>
  <si>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</si>
  <si>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</si>
  <si>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</si>
  <si>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</si>
  <si>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</si>
  <si>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</si>
  <si>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</si>
  <si>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</si>
  <si>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</si>
  <si>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</si>
  <si>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</si>
  <si>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</si>
  <si>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</si>
  <si>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</si>
  <si>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</si>
  <si>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</si>
  <si>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</si>
  <si>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</si>
  <si>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</si>
  <si>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</si>
  <si>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</si>
  <si>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</si>
  <si>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</si>
  <si>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</si>
  <si>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</si>
  <si>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</si>
  <si>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</si>
  <si>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</si>
  <si>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</si>
  <si>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</si>
  <si>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</si>
  <si>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</si>
  <si>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</si>
  <si>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</si>
  <si>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</si>
  <si>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</si>
  <si>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</si>
  <si>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</si>
  <si>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</si>
  <si>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</si>
  <si>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</si>
  <si>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</si>
  <si>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</si>
  <si>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</si>
  <si>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</si>
  <si>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</si>
  <si>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</si>
  <si>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</si>
  <si>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</si>
  <si>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</si>
  <si>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</si>
  <si>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</si>
  <si>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</si>
  <si>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</si>
  <si>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</si>
  <si>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</si>
  <si>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</si>
  <si>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</si>
  <si>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</si>
  <si>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</si>
  <si>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</si>
  <si>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</si>
  <si>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</si>
  <si>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</si>
  <si>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</si>
  <si>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</si>
  <si>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</si>
  <si>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</si>
  <si>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</si>
  <si>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</si>
  <si>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</si>
  <si>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</si>
  <si>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</si>
  <si>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</si>
  <si>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</si>
  <si>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</si>
  <si>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</si>
  <si>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</si>
  <si>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</si>
  <si>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</si>
  <si>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</si>
  <si>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</si>
  <si>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</si>
  <si>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</si>
  <si>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</si>
  <si>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</si>
  <si>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</si>
  <si>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</si>
  <si>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</si>
  <si>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</si>
  <si>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</si>
  <si>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</si>
  <si>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</si>
  <si>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</si>
  <si>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</si>
  <si>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</si>
  <si>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</si>
  <si>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</si>
  <si>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</si>
  <si>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</si>
  <si>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</si>
  <si>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</si>
  <si>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</si>
  <si>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</si>
  <si>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</si>
  <si>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</si>
  <si>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</si>
  <si>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</si>
  <si>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</si>
  <si>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</si>
  <si>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</si>
  <si>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</si>
  <si>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</si>
  <si>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</si>
  <si>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</si>
  <si>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</si>
  <si>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</si>
  <si>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</si>
  <si>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</si>
  <si>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</si>
  <si>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</si>
  <si>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</si>
  <si>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</si>
  <si>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</si>
  <si>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</si>
  <si>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</si>
  <si>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</si>
  <si>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</si>
  <si>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</si>
  <si>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</si>
  <si>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</si>
  <si>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</si>
  <si>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</si>
  <si>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</si>
  <si>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</si>
  <si>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</si>
  <si>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</si>
  <si>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</si>
  <si>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</si>
  <si>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</si>
  <si>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</si>
  <si>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</si>
  <si>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</si>
  <si>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</si>
  <si>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</si>
  <si>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</si>
  <si>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</si>
  <si>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</si>
  <si>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</si>
  <si>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</si>
  <si>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</si>
  <si>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</si>
  <si>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</si>
  <si>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</si>
  <si>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</si>
  <si>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</si>
  <si>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</si>
  <si>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</si>
  <si>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</si>
  <si>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</si>
  <si>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</si>
  <si>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</si>
  <si>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</si>
  <si>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</si>
  <si>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</si>
  <si>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</si>
  <si>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</si>
  <si>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</si>
  <si>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</si>
  <si>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</si>
  <si>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</si>
  <si>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</si>
  <si>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</si>
  <si>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</si>
  <si>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</si>
  <si>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</si>
  <si>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</si>
  <si>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</si>
  <si>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</si>
  <si>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</si>
  <si>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</si>
  <si>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</si>
  <si>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</si>
  <si>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</si>
  <si>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</si>
  <si>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</si>
  <si>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</si>
  <si>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</si>
  <si>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</si>
  <si>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</si>
  <si>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</si>
  <si>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</si>
  <si>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</si>
  <si>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</si>
  <si>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</si>
  <si>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</si>
  <si>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</si>
  <si>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</si>
  <si>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</si>
  <si>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</si>
  <si>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</si>
  <si>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</si>
  <si>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</si>
  <si>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</si>
  <si>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</si>
  <si>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</si>
  <si>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</si>
  <si>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</si>
  <si>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</si>
  <si>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</si>
  <si>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</si>
  <si>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</si>
  <si>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</si>
  <si>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</si>
  <si>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</si>
  <si>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</si>
  <si>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</si>
  <si>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</si>
  <si>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</si>
  <si>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</si>
  <si>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</si>
  <si>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</si>
  <si>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</si>
  <si>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</si>
  <si>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</si>
  <si>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</si>
  <si>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</si>
  <si>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</si>
  <si>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</si>
  <si>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</si>
  <si>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</si>
  <si>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</si>
  <si>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</si>
  <si>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</si>
  <si>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</si>
  <si>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</si>
  <si>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</si>
  <si>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</si>
  <si>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</si>
  <si>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</si>
  <si>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</si>
  <si>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</si>
  <si>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</si>
  <si>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</si>
  <si>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</si>
  <si>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</si>
  <si>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</si>
  <si>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</si>
  <si>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</si>
  <si>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</si>
  <si>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</si>
  <si>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</si>
  <si>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</si>
  <si>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</si>
  <si>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</si>
  <si>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</si>
  <si>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</si>
  <si>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</si>
  <si>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</si>
  <si>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</si>
  <si>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</si>
  <si>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</si>
  <si>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</si>
  <si>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</si>
  <si>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</si>
  <si>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</si>
  <si>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</si>
  <si>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</si>
  <si>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</si>
  <si>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</si>
  <si>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</si>
  <si>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</si>
  <si>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</si>
  <si>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</si>
  <si>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</si>
  <si>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</si>
  <si>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</si>
  <si>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</si>
  <si>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</si>
  <si>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</si>
  <si>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</si>
  <si>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</si>
  <si>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</si>
  <si>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</si>
  <si>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</si>
  <si>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</si>
  <si>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</si>
  <si>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</si>
  <si>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</si>
  <si>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</si>
  <si>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</si>
  <si>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</si>
  <si>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</si>
  <si>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</si>
  <si>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</si>
  <si>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</si>
  <si>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</si>
  <si>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</si>
  <si>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</si>
  <si>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</si>
  <si>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</si>
  <si>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</si>
  <si>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</si>
  <si>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</si>
  <si>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</si>
  <si>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</si>
  <si>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</si>
  <si>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</si>
  <si>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</si>
  <si>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</si>
  <si>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</si>
  <si>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</si>
  <si>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</si>
  <si>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</si>
  <si>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</si>
  <si>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</si>
  <si>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</si>
  <si>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</si>
  <si>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</si>
  <si>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</si>
  <si>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</si>
  <si>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</si>
  <si>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</si>
  <si>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</si>
  <si>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</si>
  <si>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</si>
  <si>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</si>
  <si>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</si>
  <si>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</si>
  <si>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</si>
  <si>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</si>
  <si>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</si>
  <si>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</si>
  <si>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</si>
  <si>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</si>
  <si>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</si>
  <si>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</si>
  <si>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</si>
  <si>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</si>
  <si>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</si>
  <si>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</si>
  <si>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</si>
  <si>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</si>
  <si>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</si>
  <si>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</si>
  <si>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</si>
  <si>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</si>
  <si>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</si>
  <si>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</si>
  <si>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</si>
  <si>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</si>
  <si>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</si>
  <si>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</si>
  <si>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</si>
  <si>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</si>
  <si>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</si>
  <si>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</si>
  <si>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</si>
  <si>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</si>
  <si>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</si>
  <si>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</si>
  <si>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</si>
  <si>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</si>
  <si>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</si>
  <si>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</si>
  <si>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</si>
  <si>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</si>
  <si>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</si>
  <si>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</si>
  <si>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</si>
  <si>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</si>
  <si>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</si>
  <si>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</si>
  <si>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</si>
  <si>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</si>
  <si>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</si>
  <si>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</si>
  <si>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</si>
  <si>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</si>
  <si>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</si>
  <si>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</si>
  <si>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</si>
  <si>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</si>
  <si>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</si>
  <si>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</si>
  <si>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</si>
  <si>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</si>
  <si>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</si>
  <si>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</si>
  <si>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</si>
  <si>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</si>
  <si>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</si>
  <si>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</si>
  <si>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</si>
  <si>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</si>
  <si>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</si>
  <si>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</si>
  <si>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</si>
  <si>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</si>
  <si>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</si>
  <si>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</si>
  <si>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</si>
  <si>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</si>
  <si>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</si>
  <si>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</si>
  <si>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</si>
  <si>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</si>
  <si>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</si>
  <si>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</si>
  <si>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</si>
  <si>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</si>
  <si>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</si>
  <si>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</si>
  <si>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</si>
  <si>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</si>
  <si>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</si>
  <si>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</si>
  <si>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</si>
  <si>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</si>
  <si>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</si>
  <si>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</si>
  <si>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</si>
  <si>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</si>
  <si>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</si>
  <si>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</si>
  <si>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</si>
  <si>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</si>
  <si>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</si>
  <si>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</si>
  <si>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</si>
  <si>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</si>
  <si>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</si>
  <si>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</si>
  <si>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</si>
  <si>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</si>
  <si>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</si>
  <si>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</si>
  <si>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</si>
  <si>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</si>
  <si>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</si>
  <si>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</si>
  <si>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</si>
  <si>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</si>
  <si>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</si>
  <si>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</si>
  <si>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</si>
  <si>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</si>
  <si>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</si>
  <si>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</si>
  <si>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</si>
  <si>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</si>
  <si>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</si>
  <si>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</si>
  <si>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</si>
  <si>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</si>
  <si>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</si>
  <si>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</si>
  <si>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</si>
  <si>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</si>
  <si>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</si>
  <si>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</si>
  <si>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</si>
  <si>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</si>
  <si>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</si>
  <si>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</si>
  <si>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</si>
  <si>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</si>
  <si>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</si>
  <si>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</si>
  <si>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</si>
  <si>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</si>
  <si>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</si>
  <si>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</si>
  <si>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</si>
  <si>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</si>
  <si>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</si>
  <si>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</si>
  <si>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</si>
  <si>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</si>
  <si>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</si>
  <si>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</si>
  <si>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</si>
  <si>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</si>
  <si>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</si>
  <si>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</si>
  <si>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</si>
  <si>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</si>
  <si>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</si>
  <si>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</si>
  <si>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</si>
  <si>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</si>
  <si>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</si>
  <si>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</si>
  <si>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</si>
  <si>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</si>
  <si>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</si>
  <si>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</si>
  <si>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</si>
  <si>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</si>
  <si>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</si>
  <si>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</si>
  <si>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</si>
  <si>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</si>
  <si>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</si>
  <si>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</si>
  <si>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</si>
  <si>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</si>
  <si>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</si>
  <si>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</si>
  <si>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</si>
  <si>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</si>
  <si>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</si>
  <si>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</si>
  <si>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</si>
  <si>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</si>
  <si>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</si>
  <si>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</si>
  <si>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</si>
  <si>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</si>
  <si>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</si>
  <si>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</si>
  <si>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</si>
  <si>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</si>
  <si>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</si>
  <si>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</si>
  <si>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</si>
  <si>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</si>
  <si>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</si>
  <si>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</si>
  <si>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</si>
  <si>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</si>
  <si>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</si>
  <si>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</si>
  <si>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</si>
  <si>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</si>
  <si>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</si>
  <si>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</si>
  <si>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</si>
  <si>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</si>
  <si>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</si>
  <si>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</si>
  <si>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</si>
  <si>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</si>
  <si>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</si>
  <si>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</si>
  <si>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</si>
  <si>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</si>
  <si>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</si>
  <si>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</si>
  <si>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</si>
  <si>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</si>
  <si>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</si>
  <si>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</si>
  <si>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</si>
  <si>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</si>
  <si>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</si>
  <si>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</si>
  <si>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</si>
  <si>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</si>
  <si>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</si>
  <si>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</si>
  <si>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</si>
  <si>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</si>
  <si>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</si>
  <si>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</si>
  <si>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</si>
  <si>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</si>
  <si>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</si>
  <si>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</si>
  <si>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</si>
  <si>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</si>
  <si>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</si>
  <si>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</si>
  <si>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</si>
  <si>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</si>
  <si>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</si>
  <si>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</si>
  <si>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</si>
  <si>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</si>
  <si>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</si>
  <si>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</si>
  <si>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</si>
  <si>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</si>
  <si>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</si>
  <si>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</si>
  <si>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</si>
  <si>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</si>
  <si>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</si>
  <si>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</si>
  <si>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</si>
  <si>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</si>
  <si>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</si>
  <si>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</si>
  <si>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</si>
  <si>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</si>
  <si>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</si>
  <si>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</si>
  <si>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</si>
  <si>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</si>
  <si>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</si>
  <si>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</si>
  <si>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</si>
  <si>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</si>
  <si>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</si>
  <si>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</si>
  <si>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</si>
  <si>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</si>
  <si>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</si>
  <si>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</si>
  <si>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</si>
  <si>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</si>
  <si>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</si>
  <si>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</si>
  <si>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</si>
  <si>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</si>
  <si>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</si>
  <si>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</si>
  <si>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</si>
  <si>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</si>
  <si>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</si>
  <si>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</si>
  <si>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</si>
  <si>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</si>
  <si>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</si>
  <si>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</si>
  <si>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</si>
  <si>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</si>
  <si>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</si>
  <si>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</si>
  <si>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</si>
  <si>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</si>
  <si>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</si>
  <si>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</si>
  <si>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</si>
  <si>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</si>
  <si>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</si>
  <si>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</si>
  <si>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</si>
  <si>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</si>
  <si>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</si>
  <si>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</si>
  <si>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</si>
  <si>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</si>
  <si>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</si>
  <si>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</si>
  <si>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</si>
  <si>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</si>
  <si>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</si>
  <si>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</si>
  <si>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</si>
  <si>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</si>
  <si>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</si>
  <si>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</si>
  <si>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</si>
  <si>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</si>
  <si>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</si>
  <si>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</si>
  <si>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</si>
  <si>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</si>
  <si>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</si>
  <si>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</si>
  <si>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</si>
  <si>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</si>
  <si>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</si>
  <si>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</si>
  <si>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</si>
  <si>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</si>
  <si>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</si>
  <si>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</si>
  <si>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</si>
  <si>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</si>
  <si>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</si>
  <si>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</si>
  <si>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</si>
  <si>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</si>
  <si>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</si>
  <si>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</si>
  <si>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</si>
  <si>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</si>
  <si>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</si>
  <si>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</si>
  <si>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</si>
  <si>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</si>
  <si>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</si>
  <si>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</si>
  <si>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</si>
  <si>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</si>
  <si>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</si>
  <si>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</si>
  <si>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</si>
  <si>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</si>
  <si>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</si>
  <si>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</si>
  <si>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</si>
  <si>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</si>
  <si>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</si>
  <si>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</si>
  <si>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</si>
  <si>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</si>
  <si>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</si>
  <si>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</si>
  <si>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</si>
  <si>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</si>
  <si>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</si>
  <si>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</si>
  <si>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</si>
  <si>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</si>
  <si>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</si>
  <si>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</si>
  <si>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</si>
  <si>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</si>
  <si>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</si>
  <si>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</si>
  <si>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</si>
  <si>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</si>
  <si>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</si>
  <si>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</si>
  <si>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</si>
  <si>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</si>
  <si>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</si>
  <si>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</si>
  <si>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</si>
  <si>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</si>
  <si>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</si>
  <si>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</si>
  <si>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</si>
  <si>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</si>
  <si>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</si>
  <si>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</si>
  <si>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</si>
  <si>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</si>
  <si>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</si>
  <si>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</si>
  <si>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</si>
  <si>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</si>
  <si>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</si>
  <si>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</si>
  <si>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</si>
  <si>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</si>
  <si>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</si>
  <si>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</si>
  <si>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</si>
  <si>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</si>
  <si>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</si>
  <si>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</si>
  <si>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</si>
  <si>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</si>
  <si>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</si>
  <si>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</si>
  <si>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</si>
  <si>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</si>
  <si>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</si>
  <si>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</si>
  <si>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</si>
  <si>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</si>
  <si>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</si>
  <si>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</si>
  <si>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</si>
  <si>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</si>
  <si>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</si>
  <si>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</si>
  <si>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</si>
  <si>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</si>
  <si>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</si>
  <si>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</si>
  <si>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</si>
  <si>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</si>
  <si>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</si>
  <si>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</si>
  <si>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</si>
  <si>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</si>
  <si>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</si>
  <si>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</si>
  <si>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</si>
  <si>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</si>
  <si>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</si>
  <si>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</si>
  <si>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</si>
  <si>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</si>
  <si>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</si>
  <si>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</si>
  <si>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</si>
  <si>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</si>
  <si>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</si>
  <si>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</si>
  <si>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</si>
  <si>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</si>
  <si>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</si>
  <si>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</si>
  <si>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</si>
  <si>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</si>
  <si>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</si>
  <si>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</si>
  <si>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</si>
  <si>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</si>
  <si>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</si>
  <si>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</si>
  <si>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</si>
  <si>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</si>
  <si>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</si>
  <si>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</si>
  <si>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</si>
  <si>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</si>
  <si>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</si>
  <si>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</si>
  <si>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</si>
  <si>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</si>
  <si>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</si>
  <si>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</si>
  <si>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</si>
  <si>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</si>
  <si>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</si>
  <si>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</si>
  <si>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</si>
  <si>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</si>
  <si>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</si>
  <si>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</si>
  <si>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</si>
  <si>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</si>
  <si>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</si>
  <si>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</si>
  <si>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</si>
  <si>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</si>
  <si>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</si>
  <si>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</si>
  <si>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</si>
  <si>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</si>
  <si>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</si>
  <si>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</si>
  <si>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</si>
  <si>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</si>
  <si>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</si>
  <si>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</si>
  <si>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</si>
  <si>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</si>
  <si>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</si>
  <si>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</si>
  <si>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</si>
  <si>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</si>
  <si>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</si>
  <si>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</si>
  <si>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</si>
  <si>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</si>
  <si>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</si>
  <si>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</si>
  <si>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</si>
  <si>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</si>
  <si>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</si>
  <si>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</si>
  <si>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</si>
  <si>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</si>
  <si>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</si>
  <si>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</si>
  <si>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</si>
  <si>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</si>
  <si>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</si>
  <si>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</si>
  <si>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</si>
  <si>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</si>
  <si>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</si>
  <si>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</si>
  <si>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</si>
  <si>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</si>
  <si>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</si>
  <si>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</si>
  <si>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</si>
  <si>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</si>
  <si>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</si>
  <si>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</si>
  <si>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</si>
  <si>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</si>
  <si>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</si>
  <si>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</si>
  <si>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</si>
  <si>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</si>
  <si>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</si>
  <si>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</si>
  <si>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</si>
  <si>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</si>
  <si>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</si>
  <si>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</si>
  <si>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</si>
  <si>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</si>
  <si>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</si>
  <si>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</si>
  <si>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</si>
  <si>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</si>
  <si>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</si>
  <si>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</si>
  <si>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</si>
  <si>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</si>
  <si>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</si>
  <si>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</si>
  <si>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</si>
  <si>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</si>
  <si>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</si>
  <si>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</si>
  <si>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</si>
  <si>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</si>
  <si>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</si>
  <si>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</si>
  <si>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</si>
  <si>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</si>
  <si>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</si>
  <si>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</si>
  <si>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</si>
  <si>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</si>
  <si>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</si>
  <si>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</si>
  <si>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</si>
  <si>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</si>
  <si>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</si>
  <si>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</si>
  <si>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</si>
  <si>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</si>
  <si>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</si>
  <si>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</si>
  <si>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</si>
  <si>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</si>
  <si>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</si>
  <si>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</si>
  <si>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</si>
  <si>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</si>
  <si>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</si>
  <si>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</si>
  <si>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</si>
  <si>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</si>
  <si>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</si>
  <si>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</si>
  <si>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</si>
  <si>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</si>
  <si>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</si>
  <si>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</si>
  <si>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</si>
  <si>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</si>
  <si>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</si>
  <si>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</si>
  <si>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</si>
  <si>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</si>
  <si>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</si>
  <si>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</si>
  <si>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</si>
  <si>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</si>
  <si>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</si>
  <si>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</si>
  <si>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</si>
  <si>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</si>
  <si>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</si>
  <si>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</si>
  <si>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</si>
  <si>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</si>
  <si>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</si>
  <si>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</si>
  <si>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</si>
  <si>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</si>
  <si>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</si>
  <si>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</si>
  <si>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</si>
  <si>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</si>
  <si>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</si>
  <si>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</si>
  <si>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</si>
  <si>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</si>
  <si>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</si>
  <si>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</si>
  <si>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</si>
  <si>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</si>
  <si>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</si>
  <si>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</si>
  <si>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</si>
  <si>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</si>
  <si>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</si>
  <si>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</si>
  <si>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</si>
  <si>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</si>
  <si>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</si>
  <si>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</si>
  <si>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</si>
  <si>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</si>
  <si>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</si>
  <si>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</si>
  <si>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</si>
  <si>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</si>
  <si>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</si>
  <si>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</si>
  <si>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</si>
  <si>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</si>
  <si>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</si>
  <si>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</si>
  <si>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</si>
  <si>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</si>
  <si>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</si>
  <si>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</si>
  <si>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</si>
  <si>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</si>
  <si>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</si>
  <si>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</si>
  <si>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</si>
  <si>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</si>
  <si>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</si>
  <si>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</si>
  <si>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</si>
  <si>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</si>
  <si>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</si>
  <si>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</si>
  <si>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</si>
  <si>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</si>
  <si>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</si>
  <si>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</si>
  <si>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</si>
  <si>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</si>
  <si>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</si>
  <si>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</si>
  <si>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</si>
  <si>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</si>
  <si>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</si>
  <si>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</si>
  <si>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</si>
  <si>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</si>
  <si>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</si>
  <si>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</si>
  <si>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</si>
  <si>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</si>
  <si>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</si>
  <si>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</si>
  <si>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</si>
  <si>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</si>
  <si>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</si>
  <si>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</si>
  <si>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</si>
  <si>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</si>
  <si>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</si>
  <si>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</si>
  <si>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</si>
  <si>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</si>
  <si>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</si>
  <si>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</si>
  <si>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</si>
  <si>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</si>
  <si>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</si>
  <si>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</si>
  <si>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</si>
  <si>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</si>
  <si>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</si>
  <si>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</si>
  <si>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</si>
  <si>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</si>
  <si>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</si>
  <si>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</si>
  <si>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</si>
  <si>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</si>
  <si>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</si>
  <si>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</si>
  <si>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</si>
  <si>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</si>
  <si>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</si>
  <si>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</si>
  <si>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</si>
  <si>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</si>
  <si>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</si>
  <si>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</si>
  <si>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</si>
  <si>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</si>
  <si>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</si>
  <si>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</si>
  <si>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</si>
  <si>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</si>
  <si>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</si>
  <si>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</si>
  <si>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</si>
  <si>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</si>
  <si>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</si>
  <si>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</si>
  <si>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</si>
  <si>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</si>
  <si>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</si>
  <si>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</si>
  <si>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</si>
  <si>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</si>
  <si>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</si>
  <si>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</si>
  <si>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</si>
  <si>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</si>
  <si>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</si>
  <si>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</si>
  <si>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</si>
  <si>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</si>
  <si>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</si>
  <si>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</si>
  <si>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</si>
  <si>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</si>
  <si>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</si>
  <si>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</si>
  <si>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</si>
  <si>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</si>
  <si>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</si>
  <si>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</si>
  <si>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</si>
  <si>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</si>
  <si>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</si>
  <si>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</si>
  <si>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</si>
  <si>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</si>
  <si>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</si>
  <si>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</si>
  <si>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</si>
  <si>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</si>
  <si>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</si>
  <si>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</si>
  <si>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</si>
  <si>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</si>
  <si>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</si>
  <si>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</si>
  <si>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</si>
  <si>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</si>
  <si>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</si>
  <si>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</si>
  <si>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</si>
  <si>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</si>
  <si>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</si>
  <si>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</si>
  <si>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</si>
  <si>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</si>
  <si>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</si>
  <si>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</si>
  <si>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</si>
  <si>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</si>
  <si>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</si>
  <si>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</si>
  <si>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</si>
  <si>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</si>
  <si>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</si>
  <si>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</si>
  <si>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</si>
  <si>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</si>
  <si>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</si>
  <si>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</si>
  <si>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</si>
  <si>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</si>
  <si>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</si>
  <si>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</si>
  <si>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</si>
  <si>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</si>
  <si>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</si>
  <si>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</si>
  <si>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</si>
  <si>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</si>
  <si>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</si>
  <si>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</si>
  <si>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</si>
  <si>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</si>
  <si>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</si>
  <si>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</si>
  <si>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</si>
  <si>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</si>
  <si>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</si>
  <si>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</si>
  <si>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</si>
  <si>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</si>
  <si>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</si>
  <si>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</si>
  <si>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</si>
  <si>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</si>
  <si>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</si>
  <si>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</si>
  <si>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</si>
  <si>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</si>
  <si>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</si>
  <si>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</si>
  <si>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</si>
  <si>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</si>
  <si>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</si>
  <si>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</si>
  <si>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</si>
  <si>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</si>
  <si>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</si>
  <si>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</si>
  <si>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</si>
  <si>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</si>
  <si>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</si>
  <si>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</si>
  <si>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</si>
  <si>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</si>
  <si>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</si>
  <si>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</si>
  <si>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</si>
  <si>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</si>
  <si>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</si>
  <si>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</si>
  <si>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</si>
  <si>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</si>
  <si>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</si>
  <si>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</si>
  <si>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</si>
  <si>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</si>
  <si>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</si>
  <si>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</si>
  <si>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</si>
  <si>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</si>
  <si>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</si>
  <si>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</si>
  <si>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</si>
  <si>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</si>
  <si>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</si>
  <si>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</si>
  <si>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</si>
  <si>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</si>
  <si>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</si>
  <si>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</si>
  <si>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</si>
  <si>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</si>
  <si>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</si>
  <si>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</si>
  <si>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</si>
  <si>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</si>
  <si>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</si>
  <si>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</si>
  <si>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</si>
  <si>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</si>
  <si>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</si>
  <si>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</si>
  <si>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</si>
  <si>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</si>
  <si>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</si>
  <si>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</si>
  <si>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</si>
  <si>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</si>
  <si>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</si>
  <si>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</si>
  <si>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</si>
  <si>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</si>
  <si>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</si>
  <si>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</si>
  <si>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</si>
  <si>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</si>
  <si>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</si>
  <si>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</si>
  <si>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</si>
  <si>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</si>
  <si>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</si>
  <si>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</si>
  <si>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</si>
  <si>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</si>
  <si>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</si>
  <si>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</si>
  <si>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</si>
  <si>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</si>
  <si>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</si>
  <si>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</si>
  <si>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</si>
  <si>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</si>
  <si>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</si>
  <si>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</si>
  <si>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</si>
  <si>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</si>
  <si>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</si>
  <si>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</si>
  <si>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</si>
  <si>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</si>
  <si>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</si>
  <si>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</si>
  <si>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</si>
  <si>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</si>
  <si>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</si>
  <si>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</si>
  <si>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</si>
  <si>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</si>
  <si>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</si>
  <si>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</si>
  <si>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</si>
  <si>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</si>
  <si>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</si>
  <si>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</si>
  <si>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</si>
  <si>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</si>
  <si>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</si>
  <si>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</si>
  <si>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</si>
  <si>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</si>
  <si>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</si>
  <si>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</si>
  <si>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</si>
  <si>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</si>
  <si>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</si>
  <si>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</si>
  <si>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</si>
  <si>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</si>
  <si>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</si>
  <si>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</si>
  <si>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</si>
  <si>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</si>
  <si>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</si>
  <si>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</si>
  <si>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</si>
  <si>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</si>
  <si>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</si>
  <si>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</si>
  <si>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</si>
  <si>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</si>
  <si>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</si>
  <si>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</si>
  <si>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</si>
  <si>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</si>
  <si>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</si>
  <si>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</si>
  <si>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</si>
  <si>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</si>
  <si>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</si>
  <si>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</si>
  <si>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</si>
  <si>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</si>
  <si>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</si>
  <si>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</si>
  <si>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</si>
  <si>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</si>
  <si>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</si>
  <si>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</si>
  <si>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</si>
  <si>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</si>
  <si>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</si>
  <si>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</si>
  <si>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</si>
  <si>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</si>
  <si>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</si>
  <si>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</si>
  <si>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</si>
  <si>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</si>
  <si>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</si>
  <si>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</si>
  <si>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</si>
  <si>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</si>
  <si>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</si>
  <si>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</si>
  <si>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</si>
  <si>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</si>
  <si>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</si>
  <si>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</si>
  <si>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</si>
  <si>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</si>
  <si>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</si>
  <si>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</si>
  <si>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</si>
  <si>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</si>
  <si>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</si>
  <si>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</si>
  <si>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</si>
  <si>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</si>
  <si>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</si>
  <si>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</si>
  <si>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</si>
  <si>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</si>
  <si>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</si>
  <si>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</si>
  <si>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</si>
  <si>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</si>
  <si>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</si>
  <si>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</si>
  <si>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</si>
  <si>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</si>
  <si>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</si>
  <si>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</si>
  <si>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</si>
  <si>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</si>
  <si>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</si>
  <si>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</si>
  <si>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</si>
  <si>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</si>
  <si>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</si>
  <si>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</si>
  <si>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</si>
  <si>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</si>
  <si>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</si>
  <si>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</si>
  <si>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</si>
  <si>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</si>
  <si>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</si>
  <si>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</si>
  <si>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</si>
  <si>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</si>
  <si>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</si>
  <si>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</si>
  <si>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</si>
  <si>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</si>
  <si>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</si>
  <si>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</si>
  <si>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</si>
  <si>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</si>
  <si>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</si>
  <si>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</si>
  <si>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</si>
  <si>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</si>
  <si>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</si>
  <si>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</si>
  <si>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</si>
  <si>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</si>
  <si>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</si>
  <si>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</si>
  <si>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</si>
  <si>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</si>
  <si>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</si>
  <si>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</si>
  <si>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</si>
  <si>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</si>
  <si>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</si>
  <si>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</si>
  <si>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</si>
  <si>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</si>
  <si>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</si>
  <si>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</si>
  <si>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</si>
  <si>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</si>
  <si>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</si>
  <si>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</si>
  <si>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</si>
  <si>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</si>
  <si>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</si>
  <si>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</si>
  <si>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</si>
  <si>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</si>
  <si>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</si>
  <si>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</si>
  <si>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</si>
  <si>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</si>
  <si>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</si>
  <si>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</si>
  <si>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</si>
  <si>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</si>
  <si>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</si>
  <si>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</si>
  <si>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</si>
  <si>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</si>
  <si>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</si>
  <si>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</si>
  <si>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</si>
  <si>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</si>
  <si>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</si>
  <si>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</si>
  <si>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</si>
  <si>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</si>
  <si>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</si>
  <si>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</si>
  <si>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</si>
  <si>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</si>
  <si>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</si>
  <si>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</si>
  <si>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</si>
  <si>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</si>
  <si>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</si>
  <si>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</si>
  <si>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</si>
  <si>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</si>
  <si>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</si>
  <si>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</si>
  <si>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</si>
  <si>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</si>
  <si>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</si>
  <si>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</si>
  <si>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</si>
  <si>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</si>
  <si>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</si>
  <si>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</si>
  <si>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</si>
  <si>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</si>
  <si>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</si>
  <si>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</si>
  <si>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</si>
  <si>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</si>
  <si>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</si>
  <si>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</si>
  <si>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</si>
  <si>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</si>
  <si>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</si>
  <si>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</si>
  <si>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</si>
  <si>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</si>
  <si>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</si>
  <si>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</si>
  <si>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</si>
  <si>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</si>
  <si>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</si>
  <si>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</si>
  <si>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</si>
  <si>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</si>
  <si>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</si>
  <si>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</si>
  <si>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</si>
  <si>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</si>
  <si>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</si>
  <si>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</si>
  <si>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</si>
  <si>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</si>
  <si>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</si>
  <si>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</si>
  <si>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</si>
  <si>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</si>
  <si>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</si>
  <si>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</si>
  <si>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</si>
  <si>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</si>
  <si>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</si>
  <si>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</si>
  <si>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</si>
  <si>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</si>
  <si>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</si>
  <si>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</si>
  <si>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</si>
  <si>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</si>
  <si>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</si>
  <si>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</si>
  <si>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</si>
  <si>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</si>
  <si>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</si>
  <si>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</si>
  <si>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</si>
  <si>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</si>
  <si>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</si>
  <si>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</si>
  <si>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</si>
  <si>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</si>
  <si>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</si>
  <si>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</si>
  <si>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</si>
  <si>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</si>
  <si>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</si>
  <si>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</si>
  <si>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</si>
  <si>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</si>
  <si>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</si>
  <si>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</si>
  <si>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</si>
  <si>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</si>
  <si>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</si>
  <si>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</si>
  <si>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</si>
  <si>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</si>
  <si>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</si>
  <si>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</si>
  <si>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</si>
  <si>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</si>
  <si>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</si>
  <si>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</si>
  <si>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</si>
  <si>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</si>
  <si>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</si>
  <si>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</si>
  <si>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</si>
  <si>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</si>
  <si>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</si>
  <si>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</si>
  <si>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</si>
  <si>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</si>
  <si>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</si>
  <si>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</si>
  <si>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</si>
  <si>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</si>
  <si>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</si>
  <si>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</si>
  <si>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</si>
  <si>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</si>
  <si>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</si>
  <si>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</si>
  <si>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</si>
  <si>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</si>
  <si>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</si>
  <si>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</si>
  <si>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</si>
  <si>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</si>
  <si>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</si>
  <si>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</si>
  <si>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</si>
  <si>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</si>
  <si>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</si>
  <si>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</si>
  <si>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</si>
  <si>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</si>
  <si>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</si>
  <si>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</si>
  <si>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</si>
  <si>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</si>
  <si>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</si>
  <si>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</si>
  <si>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</si>
  <si>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</si>
  <si>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</si>
  <si>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</si>
  <si>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</si>
  <si>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</si>
  <si>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</si>
  <si>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</si>
  <si>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</si>
  <si>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</si>
  <si>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</si>
  <si>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</si>
  <si>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</si>
  <si>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</si>
  <si>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</si>
  <si>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</si>
  <si>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</si>
  <si>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</si>
  <si>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</si>
  <si>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</si>
  <si>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</si>
  <si>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</si>
  <si>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</si>
  <si>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</si>
  <si>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</si>
  <si>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</si>
  <si>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</si>
  <si>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</si>
  <si>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</si>
  <si>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</si>
  <si>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</si>
  <si>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</si>
  <si>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</si>
  <si>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</si>
  <si>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</si>
  <si>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</si>
  <si>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</si>
  <si>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</si>
  <si>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</si>
  <si>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</si>
  <si>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</si>
  <si>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</si>
  <si>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</si>
  <si>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</si>
  <si>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</si>
  <si>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</si>
  <si>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</si>
  <si>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</si>
  <si>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</si>
  <si>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</si>
  <si>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</si>
  <si>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</si>
  <si>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</si>
  <si>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</si>
  <si>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</si>
  <si>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</si>
  <si>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</si>
  <si>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</si>
  <si>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</si>
  <si>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</si>
  <si>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</si>
  <si>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</si>
  <si>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</si>
  <si>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</si>
  <si>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</si>
  <si>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</si>
  <si>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</si>
  <si>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</si>
  <si>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</si>
  <si>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</si>
  <si>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</si>
  <si>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</si>
  <si>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</si>
  <si>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</si>
  <si>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</si>
  <si>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</si>
  <si>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</si>
  <si>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</si>
  <si>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</si>
  <si>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</si>
  <si>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</si>
  <si>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</si>
  <si>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</si>
  <si>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</si>
  <si>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</si>
  <si>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</si>
  <si>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</si>
  <si>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</si>
  <si>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</si>
  <si>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</si>
  <si>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</si>
  <si>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</si>
  <si>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</si>
  <si>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</si>
  <si>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</si>
  <si>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</si>
  <si>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</si>
  <si>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</si>
  <si>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</si>
  <si>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</si>
  <si>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</si>
  <si>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</si>
  <si>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</si>
  <si>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</si>
  <si>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</si>
  <si>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</si>
  <si>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</si>
  <si>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</si>
  <si>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</si>
  <si>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</si>
  <si>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</si>
  <si>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</si>
  <si>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</si>
  <si>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</si>
  <si>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</si>
  <si>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</si>
  <si>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</si>
  <si>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</si>
  <si>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</si>
  <si>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</si>
  <si>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</si>
  <si>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</si>
  <si>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</si>
  <si>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</si>
  <si>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</si>
  <si>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</si>
  <si>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</si>
  <si>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</si>
  <si>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</si>
  <si>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</si>
  <si>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</si>
  <si>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</si>
  <si>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</si>
  <si>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</si>
  <si>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</si>
  <si>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</si>
  <si>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</si>
  <si>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</si>
  <si>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</si>
  <si>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</si>
  <si>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</si>
  <si>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</si>
  <si>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</si>
  <si>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</si>
  <si>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</si>
  <si>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</si>
  <si>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</si>
  <si>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</si>
  <si>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</si>
  <si>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</si>
  <si>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</si>
  <si>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</si>
  <si>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</si>
  <si>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</si>
  <si>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</si>
  <si>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</si>
  <si>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</si>
  <si>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</si>
  <si>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</si>
  <si>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</si>
  <si>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</si>
  <si>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</si>
  <si>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</si>
  <si>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</si>
  <si>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</si>
  <si>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</si>
  <si>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</si>
  <si>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</si>
  <si>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</si>
  <si>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</si>
  <si>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</si>
  <si>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</si>
  <si>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</si>
  <si>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</si>
  <si>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</si>
  <si>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</si>
  <si>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</si>
  <si>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</si>
  <si>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</si>
  <si>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</si>
  <si>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</si>
  <si>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</si>
  <si>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</si>
  <si>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</si>
  <si>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</si>
  <si>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</si>
  <si>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</si>
  <si>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</si>
  <si>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</si>
  <si>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</si>
  <si>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</si>
  <si>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</si>
  <si>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</si>
  <si>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</si>
  <si>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</si>
  <si>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</si>
  <si>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</si>
  <si>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</si>
  <si>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</si>
  <si>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</si>
  <si>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</si>
  <si>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</si>
  <si>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</si>
  <si>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</si>
  <si>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</si>
  <si>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</si>
  <si>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</si>
  <si>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</si>
  <si>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</si>
  <si>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</si>
  <si>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</si>
  <si>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</si>
  <si>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</si>
  <si>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</si>
  <si>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</si>
  <si>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</si>
  <si>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</si>
  <si>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</si>
  <si>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</si>
  <si>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</si>
  <si>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</si>
  <si>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</si>
  <si>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</si>
  <si>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</si>
  <si>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</si>
  <si>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</si>
  <si>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</si>
  <si>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</si>
  <si>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</si>
  <si>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</si>
  <si>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</si>
  <si>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</si>
  <si>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</si>
  <si>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</si>
  <si>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</si>
  <si>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</si>
  <si>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</si>
  <si>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</si>
  <si>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</si>
  <si>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</si>
  <si>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</si>
  <si>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</si>
  <si>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</si>
  <si>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</si>
  <si>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</si>
  <si>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</si>
  <si>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</si>
  <si>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</si>
  <si>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</si>
  <si>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</si>
  <si>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</si>
  <si>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</si>
  <si>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</si>
  <si>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</si>
  <si>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</si>
  <si>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</si>
  <si>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</si>
  <si>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</si>
  <si>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</si>
  <si>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</si>
  <si>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</si>
  <si>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</si>
  <si>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</si>
  <si>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</si>
  <si>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</si>
  <si>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</si>
  <si>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</si>
  <si>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</si>
  <si>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</si>
  <si>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</si>
  <si>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</si>
  <si>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</si>
  <si>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</si>
  <si>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</si>
  <si>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</si>
  <si>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</si>
  <si>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</si>
  <si>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</si>
  <si>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</si>
  <si>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</si>
  <si>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</si>
  <si>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</si>
  <si>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</si>
  <si>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</si>
  <si>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</si>
  <si>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</si>
  <si>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</si>
  <si>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</si>
  <si>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</si>
  <si>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</si>
  <si>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</si>
  <si>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</si>
  <si>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</si>
  <si>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</si>
  <si>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</si>
  <si>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</si>
  <si>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</si>
  <si>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</si>
  <si>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</si>
  <si>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</si>
  <si>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</si>
  <si>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</si>
  <si>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</si>
  <si>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</si>
  <si>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</si>
  <si>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</si>
  <si>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</si>
  <si>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</si>
  <si>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</si>
  <si>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</si>
  <si>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</si>
  <si>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</si>
  <si>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</si>
  <si>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</si>
  <si>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</si>
  <si>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</si>
  <si>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</si>
  <si>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</si>
  <si>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</si>
  <si>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</si>
  <si>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</si>
  <si>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</si>
  <si>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</si>
  <si>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</si>
  <si>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</si>
  <si>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</si>
  <si>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</si>
  <si>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</si>
  <si>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</si>
  <si>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</si>
  <si>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</si>
  <si>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</si>
  <si>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</si>
  <si>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</si>
  <si>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</si>
  <si>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</si>
  <si>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</si>
  <si>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</si>
  <si>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</si>
  <si>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</si>
  <si>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</si>
  <si>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</si>
  <si>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</si>
  <si>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</si>
  <si>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</si>
  <si>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</si>
  <si>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</si>
  <si>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</si>
  <si>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</si>
  <si>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</si>
  <si>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</si>
  <si>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</si>
  <si>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</si>
  <si>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</si>
  <si>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</si>
  <si>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</si>
  <si>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</si>
  <si>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</si>
  <si>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</si>
  <si>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</si>
  <si>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</si>
  <si>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</si>
  <si>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</si>
  <si>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</si>
  <si>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</si>
  <si>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</si>
  <si>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</si>
  <si>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</si>
  <si>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</si>
  <si>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</si>
  <si>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</si>
  <si>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</si>
  <si>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</si>
  <si>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</si>
  <si>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</si>
  <si>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</si>
  <si>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</si>
  <si>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</si>
  <si>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</si>
  <si>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</si>
  <si>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</si>
  <si>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</si>
  <si>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</si>
  <si>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</si>
  <si>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</si>
  <si>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</si>
  <si>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</si>
  <si>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</si>
  <si>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</si>
  <si>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</si>
  <si>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</si>
  <si>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</si>
  <si>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</si>
  <si>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</si>
  <si>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</si>
  <si>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</si>
  <si>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</si>
  <si>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</si>
  <si>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</si>
  <si>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</si>
  <si>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</si>
  <si>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</si>
  <si>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</si>
  <si>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</si>
  <si>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</si>
  <si>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</si>
  <si>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</si>
  <si>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</si>
  <si>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</si>
  <si>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</si>
  <si>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</si>
  <si>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</si>
  <si>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</si>
  <si>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</si>
  <si>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</si>
  <si>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</si>
  <si>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</si>
  <si>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</si>
  <si>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</si>
  <si>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</si>
  <si>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</si>
  <si>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</si>
  <si>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</si>
  <si>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</si>
  <si>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</si>
  <si>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</si>
  <si>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</si>
  <si>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</si>
  <si>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</si>
  <si>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</si>
  <si>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</si>
  <si>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</si>
  <si>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</si>
  <si>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</si>
  <si>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</si>
  <si>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</si>
  <si>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</si>
  <si>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</si>
  <si>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</si>
  <si>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</si>
  <si>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</si>
  <si>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</si>
  <si>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</si>
  <si>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</si>
  <si>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</si>
  <si>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</si>
  <si>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</si>
  <si>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</si>
  <si>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</si>
  <si>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</si>
  <si>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</si>
  <si>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</si>
  <si>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</si>
  <si>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</si>
  <si>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</si>
  <si>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</si>
  <si>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</si>
  <si>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</si>
  <si>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</si>
  <si>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</si>
  <si>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</si>
  <si>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</si>
  <si>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</si>
  <si>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</si>
  <si>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</si>
  <si>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</si>
  <si>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</si>
  <si>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</si>
  <si>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</si>
  <si>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</si>
  <si>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</si>
  <si>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</si>
  <si>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</si>
  <si>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</si>
  <si>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</si>
  <si>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</si>
  <si>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</si>
  <si>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</si>
  <si>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</si>
  <si>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</si>
  <si>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</si>
  <si>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</si>
  <si>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</si>
  <si>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</si>
  <si>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</si>
  <si>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</si>
  <si>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</si>
  <si>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</si>
  <si>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</si>
  <si>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</si>
  <si>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</si>
  <si>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</si>
  <si>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</si>
  <si>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</si>
  <si>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</si>
  <si>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</si>
  <si>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</si>
  <si>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</si>
  <si>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</si>
  <si>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</si>
  <si>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</si>
  <si>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</si>
  <si>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</si>
  <si>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</si>
  <si>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</si>
  <si>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</si>
  <si>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</si>
  <si>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</si>
  <si>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</si>
  <si>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</si>
  <si>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</si>
  <si>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</si>
  <si>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</si>
  <si>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</si>
  <si>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</si>
  <si>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</si>
  <si>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</si>
  <si>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</si>
  <si>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</si>
  <si>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</si>
  <si>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</si>
  <si>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</si>
  <si>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</si>
  <si>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</si>
  <si>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</si>
  <si>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</si>
  <si>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</si>
  <si>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</si>
  <si>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</si>
  <si>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</si>
  <si>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</si>
  <si>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</si>
  <si>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</si>
  <si>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</si>
  <si>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</si>
  <si>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</si>
  <si>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</si>
  <si>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</si>
  <si>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</si>
  <si>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</si>
  <si>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</si>
  <si>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</si>
  <si>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</si>
  <si>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</si>
  <si>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</si>
  <si>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</si>
  <si>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</si>
  <si>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</si>
  <si>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</si>
  <si>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</si>
  <si>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</si>
  <si>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</si>
  <si>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</si>
  <si>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</si>
  <si>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</si>
  <si>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</si>
  <si>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</si>
  <si>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</si>
  <si>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</si>
  <si>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</si>
  <si>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</si>
  <si>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</si>
  <si>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</si>
  <si>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</si>
  <si>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</si>
  <si>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</si>
  <si>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</si>
  <si>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</si>
  <si>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</si>
  <si>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</si>
  <si>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</si>
  <si>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</si>
  <si>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</si>
  <si>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</si>
  <si>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</si>
  <si>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</si>
  <si>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</si>
  <si>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</si>
  <si>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</si>
  <si>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</si>
  <si>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</si>
  <si>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</si>
  <si>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</si>
  <si>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</si>
  <si>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</si>
  <si>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</si>
  <si>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</si>
  <si>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</si>
  <si>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</si>
  <si>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</si>
  <si>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</si>
  <si>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</si>
  <si>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</si>
  <si>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</si>
  <si>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</si>
  <si>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</si>
  <si>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</si>
  <si>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</si>
  <si>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</si>
  <si>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</si>
  <si>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</si>
  <si>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</si>
  <si>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</si>
  <si>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</si>
  <si>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</si>
  <si>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</si>
  <si>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</si>
  <si>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</si>
  <si>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</si>
  <si>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</si>
  <si>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</si>
  <si>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</si>
  <si>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</si>
  <si>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</si>
  <si>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</si>
  <si>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</si>
  <si>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</si>
  <si>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</si>
  <si>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</si>
  <si>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</si>
  <si>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</si>
  <si>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</si>
  <si>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</si>
  <si>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</si>
  <si>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</si>
  <si>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</si>
  <si>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</si>
  <si>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</si>
  <si>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</si>
  <si>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</si>
  <si>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</si>
  <si>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</si>
  <si>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</si>
  <si>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</si>
  <si>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</si>
  <si>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</si>
  <si>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</si>
  <si>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</si>
  <si>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</si>
  <si>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</si>
  <si>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</si>
  <si>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</si>
  <si>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</si>
  <si>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</si>
  <si>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</si>
  <si>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</si>
  <si>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</si>
  <si>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</si>
  <si>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</si>
  <si>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</si>
  <si>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</si>
  <si>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</si>
  <si>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</si>
  <si>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</si>
  <si>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</si>
  <si>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</si>
  <si>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</si>
  <si>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</si>
  <si>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</si>
  <si>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</si>
  <si>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</si>
  <si>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</si>
  <si>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</si>
  <si>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</si>
  <si>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</si>
  <si>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</si>
  <si>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</si>
  <si>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</si>
  <si>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</si>
  <si>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</si>
  <si>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</si>
  <si>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</si>
  <si>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</si>
  <si>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</si>
  <si>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</si>
  <si>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</si>
  <si>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</si>
  <si>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</si>
  <si>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</si>
  <si>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</si>
  <si>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</si>
  <si>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</si>
  <si>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</si>
  <si>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</si>
  <si>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</si>
  <si>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</si>
  <si>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</si>
  <si>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</si>
  <si>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</si>
  <si>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</si>
  <si>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</si>
  <si>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</si>
  <si>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</si>
  <si>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</si>
  <si>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</si>
  <si>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</si>
  <si>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</si>
  <si>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</si>
  <si>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</si>
  <si>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</si>
  <si>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</si>
  <si>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</si>
  <si>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</si>
  <si>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</si>
  <si>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</si>
  <si>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</si>
  <si>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</si>
  <si>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</si>
  <si>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</si>
  <si>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</si>
  <si>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</si>
  <si>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</si>
  <si>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</si>
  <si>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</si>
  <si>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</si>
  <si>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</si>
  <si>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</si>
  <si>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</si>
  <si>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</si>
  <si>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</si>
  <si>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</si>
  <si>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</si>
  <si>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</si>
  <si>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</si>
  <si>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</si>
  <si>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</si>
  <si>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</si>
  <si>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</si>
  <si>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</si>
  <si>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</si>
  <si>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</si>
  <si>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</si>
  <si>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</si>
  <si>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</si>
  <si>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</si>
  <si>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</si>
  <si>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</si>
  <si>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</si>
  <si>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</si>
  <si>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</si>
  <si>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</si>
  <si>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</si>
  <si>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</si>
  <si>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</si>
  <si>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</si>
  <si>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</si>
  <si>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</si>
  <si>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</si>
  <si>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</si>
  <si>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</si>
  <si>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</si>
  <si>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</si>
  <si>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</si>
  <si>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</si>
  <si>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</si>
  <si>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</si>
  <si>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</si>
  <si>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</si>
  <si>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</si>
  <si>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</si>
  <si>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</si>
  <si>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</si>
  <si>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</si>
  <si>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</si>
  <si>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</si>
  <si>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</si>
  <si>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</si>
  <si>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</si>
  <si>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</si>
  <si>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</si>
  <si>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</si>
  <si>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</si>
  <si>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</si>
  <si>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</si>
  <si>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</si>
  <si>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</si>
  <si>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</si>
  <si>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</si>
  <si>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</si>
  <si>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</si>
  <si>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</si>
  <si>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</si>
  <si>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</si>
  <si>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</si>
  <si>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</si>
  <si>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</si>
  <si>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</si>
  <si>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</si>
  <si>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</si>
  <si>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</si>
  <si>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</si>
  <si>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</si>
  <si>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</si>
  <si>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</si>
  <si>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</si>
  <si>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</si>
  <si>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</si>
  <si>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</si>
  <si>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</si>
  <si>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</si>
  <si>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</si>
  <si>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</si>
  <si>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</si>
  <si>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</si>
  <si>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</si>
  <si>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</si>
  <si>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</si>
  <si>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</si>
  <si>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</si>
  <si>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</si>
  <si>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</si>
  <si>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</si>
  <si>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</si>
  <si>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</si>
  <si>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</si>
  <si>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</si>
  <si>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</si>
  <si>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</si>
  <si>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</si>
  <si>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</si>
  <si>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</si>
  <si>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</si>
  <si>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</si>
  <si>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</si>
  <si>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</si>
  <si>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</si>
  <si>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</si>
  <si>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</si>
  <si>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</si>
  <si>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</si>
  <si>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</si>
  <si>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</si>
  <si>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</si>
  <si>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</si>
  <si>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</si>
  <si>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</si>
  <si>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</si>
  <si>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</si>
  <si>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</si>
  <si>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</si>
  <si>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</si>
  <si>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</si>
  <si>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</si>
  <si>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</si>
  <si>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</si>
  <si>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</si>
  <si>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</si>
  <si>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</si>
  <si>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</si>
  <si>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</si>
  <si>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</si>
  <si>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</si>
  <si>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</si>
  <si>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</si>
  <si>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</si>
  <si>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</si>
  <si>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</si>
  <si>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</si>
  <si>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</si>
  <si>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</si>
  <si>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</si>
  <si>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</si>
  <si>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</si>
  <si>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</si>
  <si>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</si>
  <si>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</si>
  <si>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</si>
  <si>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</si>
  <si>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</si>
  <si>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</si>
  <si>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</si>
  <si>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</si>
  <si>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</si>
  <si>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</si>
  <si>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</si>
  <si>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</si>
  <si>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</si>
  <si>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</si>
  <si>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</si>
  <si>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</si>
  <si>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</si>
  <si>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</si>
  <si>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</si>
  <si>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</si>
  <si>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</si>
  <si>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</si>
  <si>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</si>
  <si>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</si>
  <si>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</si>
  <si>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</si>
  <si>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</si>
  <si>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</si>
  <si>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</si>
  <si>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</si>
  <si>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</si>
  <si>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</si>
  <si>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</si>
  <si>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</si>
  <si>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</si>
  <si>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</si>
  <si>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</si>
  <si>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</si>
  <si>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</si>
  <si>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</si>
  <si>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</si>
  <si>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</si>
  <si>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</si>
  <si>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</si>
  <si>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</si>
  <si>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</si>
  <si>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</si>
  <si>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</si>
  <si>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</si>
  <si>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</si>
  <si>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</si>
  <si>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</si>
  <si>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</si>
  <si>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</si>
  <si>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</si>
  <si>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</si>
  <si>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</si>
  <si>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</si>
  <si>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</si>
  <si>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</si>
  <si>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</si>
  <si>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</si>
  <si>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</si>
  <si>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</si>
  <si>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</si>
  <si>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</si>
  <si>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</si>
  <si>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</si>
  <si>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</si>
  <si>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</si>
  <si>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</si>
  <si>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</si>
  <si>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</si>
  <si>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</si>
  <si>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</si>
  <si>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</si>
  <si>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</si>
  <si>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</si>
  <si>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</si>
  <si>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</si>
  <si>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</si>
  <si>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</si>
  <si>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</si>
  <si>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</si>
  <si>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</si>
  <si>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</si>
  <si>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</si>
  <si>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</si>
  <si>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</si>
  <si>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</si>
  <si>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</si>
  <si>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</si>
  <si>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</si>
  <si>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</si>
  <si>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</si>
  <si>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</si>
  <si>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</si>
  <si>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</si>
  <si>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</si>
  <si>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</si>
  <si>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</si>
  <si>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</si>
  <si>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</si>
  <si>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</si>
  <si>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</si>
  <si>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</si>
  <si>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</si>
  <si>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</si>
  <si>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</si>
  <si>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</si>
  <si>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</si>
  <si>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</si>
  <si>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</si>
  <si>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</si>
  <si>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</si>
  <si>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</si>
  <si>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</si>
  <si>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</si>
  <si>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</si>
  <si>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</si>
  <si>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</si>
  <si>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</si>
  <si>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</si>
  <si>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</si>
  <si>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</si>
  <si>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</si>
  <si>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</si>
  <si>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</si>
  <si>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</si>
  <si>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</si>
  <si>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</si>
  <si>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</si>
  <si>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</si>
  <si>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</si>
  <si>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</si>
  <si>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</si>
  <si>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</si>
  <si>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</si>
  <si>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</si>
  <si>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</si>
  <si>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</si>
  <si>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</si>
  <si>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</si>
  <si>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</si>
  <si>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</si>
  <si>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</si>
  <si>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</si>
  <si>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</si>
  <si>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</si>
  <si>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</si>
  <si>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</si>
  <si>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</si>
  <si>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</si>
  <si>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</si>
  <si>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</si>
  <si>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</si>
  <si>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</si>
  <si>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</si>
  <si>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</si>
  <si>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</si>
  <si>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</si>
  <si>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</si>
  <si>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</si>
  <si>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</si>
  <si>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</si>
  <si>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</si>
  <si>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</si>
  <si>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</si>
  <si>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</si>
  <si>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</si>
  <si>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</si>
  <si>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</si>
  <si>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</si>
  <si>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</si>
  <si>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</si>
  <si>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</si>
  <si>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</si>
  <si>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</si>
  <si>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</si>
  <si>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</si>
  <si>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</si>
  <si>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</si>
  <si>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</si>
  <si>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</si>
  <si>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</si>
  <si>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</si>
  <si>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</si>
  <si>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</si>
  <si>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</si>
  <si>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</si>
  <si>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</si>
  <si>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</si>
  <si>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</si>
  <si>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</si>
  <si>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</si>
  <si>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</si>
  <si>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</si>
  <si>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</si>
  <si>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</si>
  <si>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</si>
  <si>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</si>
  <si>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</si>
  <si>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</si>
  <si>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</si>
  <si>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</si>
  <si>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</si>
  <si>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</si>
  <si>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</si>
  <si>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</si>
  <si>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</si>
  <si>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</si>
  <si>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</si>
  <si>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</si>
  <si>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</si>
  <si>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</si>
  <si>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</si>
  <si>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</si>
  <si>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</si>
  <si>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</si>
  <si>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</si>
  <si>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</si>
  <si>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</si>
  <si>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</si>
  <si>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</si>
  <si>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</si>
  <si>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</si>
  <si>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</si>
  <si>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</si>
  <si>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</si>
  <si>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</si>
  <si>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</si>
  <si>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</si>
  <si>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</si>
  <si>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</si>
  <si>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</si>
  <si>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</si>
  <si>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</si>
  <si>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</si>
  <si>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</si>
  <si>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</si>
  <si>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</si>
  <si>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</si>
  <si>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</si>
  <si>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</si>
  <si>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</si>
  <si>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</si>
  <si>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</si>
  <si>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</si>
  <si>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</si>
  <si>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</si>
  <si>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</si>
  <si>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</si>
  <si>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</si>
  <si>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</si>
  <si>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</si>
  <si>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</si>
  <si>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</si>
  <si>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</si>
  <si>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</si>
  <si>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</si>
  <si>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</si>
  <si>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</si>
  <si>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</si>
  <si>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</si>
  <si>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</si>
  <si>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</si>
  <si>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</si>
  <si>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</si>
  <si>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</si>
  <si>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</si>
  <si>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</si>
  <si>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</si>
  <si>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</si>
  <si>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</si>
  <si>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</si>
  <si>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</si>
  <si>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</si>
  <si>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</si>
  <si>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</si>
  <si>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</si>
  <si>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</si>
  <si>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</si>
  <si>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</si>
  <si>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</si>
  <si>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</si>
  <si>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</si>
  <si>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</si>
  <si>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</si>
  <si>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</si>
  <si>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</si>
  <si>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</si>
  <si>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</si>
  <si>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</si>
  <si>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</si>
  <si>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</si>
  <si>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</si>
  <si>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</si>
  <si>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</si>
  <si>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</si>
  <si>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</si>
  <si>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</si>
  <si>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</si>
  <si>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</si>
  <si>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</si>
  <si>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</si>
  <si>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</si>
  <si>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</si>
  <si>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</si>
  <si>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</si>
  <si>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</si>
  <si>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</si>
  <si>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</si>
  <si>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</si>
  <si>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</si>
  <si>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</si>
  <si>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</si>
  <si>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</si>
  <si>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</si>
  <si>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</si>
  <si>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</si>
  <si>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</si>
  <si>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</si>
  <si>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</si>
  <si>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</si>
  <si>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</si>
  <si>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</si>
  <si>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</si>
  <si>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</si>
  <si>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</si>
  <si>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</si>
  <si>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</si>
  <si>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</si>
  <si>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</si>
  <si>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</si>
  <si>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</si>
  <si>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</si>
  <si>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</si>
  <si>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</si>
  <si>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</si>
  <si>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</si>
  <si>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</si>
  <si>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</si>
  <si>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</si>
  <si>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</si>
  <si>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</si>
  <si>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</si>
  <si>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</si>
  <si>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</si>
  <si>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</si>
  <si>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</si>
  <si>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</si>
  <si>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</si>
  <si>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</si>
  <si>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</si>
  <si>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</si>
  <si>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</si>
  <si>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</si>
  <si>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</si>
  <si>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</si>
  <si>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</si>
  <si>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</si>
  <si>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</si>
  <si>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</si>
  <si>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</si>
  <si>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</si>
  <si>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</si>
  <si>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</si>
  <si>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</si>
  <si>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</si>
  <si>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</si>
  <si>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</si>
  <si>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</si>
  <si>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</si>
  <si>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</si>
  <si>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</si>
  <si>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</si>
  <si>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</si>
  <si>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</si>
  <si>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</si>
  <si>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</si>
  <si>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</si>
  <si>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</si>
  <si>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</si>
  <si>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</si>
  <si>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</si>
  <si>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</si>
  <si>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</si>
  <si>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</si>
  <si>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</si>
  <si>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</si>
  <si>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</si>
  <si>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</si>
  <si>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</si>
  <si>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</si>
  <si>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</si>
  <si>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</si>
  <si>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</si>
  <si>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</si>
  <si>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</si>
  <si>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</si>
  <si>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</si>
  <si>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</si>
  <si>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</si>
  <si>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</si>
  <si>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</si>
  <si>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</si>
  <si>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</si>
  <si>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</si>
  <si>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</si>
  <si>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</si>
  <si>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</si>
  <si>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</si>
  <si>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</si>
  <si>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</si>
  <si>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</si>
  <si>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</si>
  <si>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</si>
  <si>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</si>
  <si>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</si>
  <si>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</si>
  <si>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</si>
  <si>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</si>
  <si>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</si>
  <si>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</si>
  <si>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</si>
  <si>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</si>
  <si>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</si>
  <si>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</si>
  <si>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</si>
  <si>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</si>
  <si>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</si>
  <si>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</si>
  <si>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</si>
  <si>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</si>
  <si>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</si>
  <si>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</si>
  <si>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</si>
  <si>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</si>
  <si>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</si>
  <si>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</si>
  <si>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</si>
  <si>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</si>
  <si>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</si>
  <si>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</si>
  <si>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</si>
  <si>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</si>
  <si>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</si>
  <si>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</si>
  <si>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</si>
  <si>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</si>
  <si>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</si>
  <si>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</si>
  <si>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</si>
  <si>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</si>
  <si>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</si>
  <si>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</si>
  <si>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</si>
  <si>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</si>
  <si>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</si>
  <si>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</si>
  <si>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</si>
  <si>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</si>
  <si>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</si>
  <si>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</si>
  <si>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</si>
  <si>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</si>
  <si>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</si>
  <si>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</si>
  <si>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</si>
  <si>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</si>
  <si>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</si>
  <si>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</si>
  <si>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</si>
  <si>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</si>
  <si>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</si>
  <si>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</si>
  <si>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</si>
  <si>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</si>
  <si>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</si>
  <si>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</si>
  <si>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</si>
  <si>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</si>
  <si>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</si>
  <si>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</si>
  <si>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</si>
  <si>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</si>
  <si>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</si>
  <si>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</si>
  <si>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</si>
  <si>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</si>
  <si>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</si>
  <si>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</si>
  <si>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</si>
  <si>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</si>
  <si>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</si>
  <si>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</si>
  <si>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</si>
  <si>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</si>
  <si>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</si>
  <si>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</si>
  <si>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</si>
  <si>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</si>
  <si>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</si>
  <si>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</si>
  <si>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</si>
  <si>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</si>
  <si>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</si>
  <si>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</si>
  <si>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</si>
  <si>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</si>
  <si>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</si>
  <si>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</si>
  <si>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</si>
  <si>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</si>
  <si>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</si>
  <si>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</si>
  <si>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</si>
  <si>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</si>
  <si>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</si>
  <si>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</si>
  <si>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</si>
  <si>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</si>
  <si>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</si>
  <si>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</si>
  <si>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</si>
  <si>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</si>
  <si>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</si>
  <si>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</si>
  <si>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</si>
  <si>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</si>
  <si>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</si>
  <si>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</si>
  <si>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</si>
  <si>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</si>
  <si>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</si>
  <si>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</si>
  <si>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</si>
  <si>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</si>
  <si>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</si>
  <si>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</si>
  <si>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</si>
  <si>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</si>
  <si>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</si>
  <si>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</si>
  <si>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</si>
  <si>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</si>
  <si>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</si>
  <si>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</si>
  <si>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</si>
  <si>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</si>
  <si>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</si>
  <si>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</si>
  <si>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</si>
  <si>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</si>
  <si>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</si>
  <si>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</si>
  <si>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</si>
  <si>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</si>
  <si>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</si>
  <si>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</si>
  <si>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</si>
  <si>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</si>
  <si>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</si>
  <si>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</si>
  <si>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</si>
  <si>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</si>
  <si>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</si>
  <si>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</si>
  <si>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</si>
  <si>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</si>
  <si>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</si>
  <si>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</si>
  <si>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</si>
  <si>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</si>
  <si>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</si>
  <si>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</si>
  <si>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</si>
  <si>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</si>
  <si>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</si>
  <si>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</si>
  <si>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</si>
  <si>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</si>
  <si>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</si>
  <si>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</si>
  <si>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</si>
  <si>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</si>
  <si>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</si>
  <si>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</si>
  <si>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</si>
  <si>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</si>
  <si>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</si>
  <si>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</si>
  <si>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</si>
  <si>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</si>
  <si>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</si>
  <si>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</si>
  <si>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</si>
  <si>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</si>
  <si>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</si>
  <si>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</si>
  <si>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</si>
  <si>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</si>
  <si>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</si>
  <si>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</si>
  <si>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</si>
  <si>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</si>
  <si>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</si>
  <si>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</si>
  <si>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</si>
  <si>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</si>
  <si>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</si>
  <si>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</si>
  <si>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</si>
  <si>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</si>
  <si>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</si>
  <si>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</si>
  <si>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</si>
  <si>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</si>
  <si>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</si>
  <si>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</si>
  <si>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</si>
  <si>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</si>
  <si>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</si>
  <si>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</si>
  <si>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</si>
  <si>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</si>
  <si>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</si>
  <si>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</si>
  <si>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</si>
  <si>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</si>
  <si>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</si>
  <si>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</si>
  <si>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</si>
  <si>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</si>
  <si>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</si>
  <si>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</si>
  <si>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</si>
  <si>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</si>
  <si>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</si>
  <si>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</si>
  <si>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</si>
  <si>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</si>
  <si>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</si>
  <si>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</si>
  <si>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</si>
  <si>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</si>
  <si>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</si>
  <si>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</si>
  <si>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</si>
  <si>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</si>
  <si>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</si>
  <si>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</si>
  <si>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</si>
  <si>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</si>
  <si>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</si>
  <si>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</si>
  <si>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</si>
  <si>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</si>
  <si>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</si>
  <si>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</si>
  <si>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</si>
  <si>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</si>
  <si>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</si>
  <si>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</si>
  <si>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</si>
  <si>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</si>
  <si>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</si>
  <si>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</si>
  <si>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</si>
  <si>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</si>
  <si>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</si>
  <si>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</si>
  <si>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</si>
  <si>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</si>
  <si>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</si>
  <si>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</si>
  <si>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</si>
  <si>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</si>
  <si>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</si>
  <si>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</si>
  <si>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</si>
  <si>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</si>
  <si>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</si>
  <si>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</si>
  <si>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</si>
  <si>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</si>
  <si>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</si>
  <si>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</si>
  <si>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</si>
  <si>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</si>
  <si>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</si>
  <si>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</si>
  <si>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</si>
  <si>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</si>
  <si>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</si>
  <si>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</si>
  <si>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</si>
  <si>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</si>
  <si>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</si>
  <si>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</si>
  <si>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</si>
  <si>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</si>
  <si>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</si>
  <si>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</si>
  <si>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</si>
  <si>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</si>
  <si>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</si>
  <si>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</si>
  <si>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</si>
  <si>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</si>
  <si>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</si>
  <si>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</si>
  <si>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</si>
  <si>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</si>
  <si>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</si>
  <si>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</si>
  <si>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</si>
  <si>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</si>
  <si>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</si>
  <si>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</si>
  <si>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</si>
  <si>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</si>
  <si>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</si>
  <si>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</si>
  <si>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</si>
  <si>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</si>
  <si>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</si>
  <si>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</si>
  <si>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</si>
  <si>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</si>
  <si>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</si>
  <si>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</si>
  <si>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</si>
  <si>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</si>
  <si>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</si>
  <si>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</si>
  <si>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</si>
  <si>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</si>
  <si>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</si>
  <si>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</si>
  <si>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</si>
  <si>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</si>
  <si>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</si>
  <si>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</si>
  <si>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</si>
  <si>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</si>
  <si>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</si>
  <si>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</si>
  <si>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</si>
  <si>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</si>
  <si>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</si>
  <si>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</si>
  <si>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</si>
  <si>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</si>
  <si>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</si>
  <si>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</si>
  <si>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</si>
  <si>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</si>
  <si>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</si>
  <si>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</si>
  <si>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</si>
  <si>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</si>
  <si>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</si>
  <si>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</si>
  <si>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</si>
  <si>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</si>
  <si>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</si>
  <si>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</si>
  <si>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</si>
  <si>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</si>
  <si>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</si>
  <si>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</si>
  <si>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</si>
  <si>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</si>
  <si>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</si>
  <si>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</si>
  <si>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</si>
  <si>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</si>
  <si>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</si>
  <si>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</si>
  <si>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</si>
  <si>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</si>
  <si>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</si>
  <si>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</si>
  <si>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</si>
  <si>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</si>
  <si>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</si>
  <si>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</si>
  <si>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</si>
  <si>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</si>
  <si>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</si>
  <si>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</si>
  <si>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</si>
  <si>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</si>
  <si>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</si>
  <si>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</si>
  <si>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</si>
  <si>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</si>
  <si>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</si>
  <si>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</si>
  <si>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</si>
  <si>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</si>
  <si>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</si>
  <si>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</si>
  <si>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</si>
  <si>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</si>
  <si>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</si>
  <si>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</si>
  <si>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</si>
  <si>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</si>
  <si>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</si>
  <si>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</si>
  <si>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</si>
  <si>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</si>
  <si>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</si>
  <si>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</si>
  <si>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</si>
  <si>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</si>
  <si>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</si>
  <si>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</si>
  <si>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</si>
  <si>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</si>
  <si>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</si>
  <si>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</si>
  <si>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</si>
  <si>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</si>
  <si>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</si>
  <si>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</si>
  <si>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</si>
  <si>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</si>
  <si>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</si>
  <si>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</si>
  <si>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</si>
  <si>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</si>
  <si>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</si>
  <si>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</si>
  <si>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</si>
  <si>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</si>
  <si>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</si>
  <si>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</si>
  <si>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</si>
  <si>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</si>
  <si>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</si>
  <si>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</si>
  <si>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</si>
  <si>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</si>
  <si>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</si>
  <si>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</si>
  <si>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</si>
  <si>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</si>
  <si>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</si>
  <si>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</si>
  <si>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</si>
  <si>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</si>
  <si>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</si>
  <si>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</si>
  <si>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</si>
  <si>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</si>
  <si>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</si>
  <si>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</si>
  <si>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</si>
  <si>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</si>
  <si>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</si>
  <si>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</si>
  <si>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</si>
  <si>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</si>
  <si>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</si>
  <si>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</si>
  <si>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</si>
  <si>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</si>
  <si>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</si>
  <si>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</si>
  <si>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</si>
  <si>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</si>
  <si>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</si>
  <si>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</si>
  <si>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</si>
  <si>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</si>
  <si>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</si>
  <si>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</si>
  <si>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</si>
  <si>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</si>
  <si>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</si>
  <si>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</si>
  <si>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</si>
  <si>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</si>
  <si>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</si>
  <si>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</si>
  <si>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</si>
  <si>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</si>
  <si>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</si>
  <si>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</si>
  <si>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</si>
  <si>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</si>
  <si>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</si>
  <si>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</si>
  <si>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</si>
  <si>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</si>
  <si>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</si>
  <si>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</si>
  <si>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</si>
  <si>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</si>
  <si>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</si>
  <si>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</si>
  <si>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</si>
  <si>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</si>
  <si>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</si>
  <si>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</si>
  <si>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</si>
  <si>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</si>
  <si>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</si>
  <si>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</si>
  <si>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</si>
  <si>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</si>
  <si>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</si>
  <si>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</si>
  <si>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</si>
  <si>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</si>
  <si>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</si>
  <si>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</si>
  <si>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</si>
  <si>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</si>
  <si>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</si>
  <si>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</si>
  <si>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</si>
  <si>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</si>
  <si>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</si>
  <si>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</si>
  <si>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</si>
  <si>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</si>
  <si>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</si>
  <si>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</si>
  <si>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</si>
  <si>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</si>
  <si>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</si>
  <si>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</si>
  <si>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</si>
  <si>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</si>
  <si>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</si>
  <si>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</si>
  <si>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</si>
  <si>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</si>
  <si>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</si>
  <si>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</si>
  <si>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</si>
  <si>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</si>
  <si>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</si>
  <si>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</si>
  <si>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</si>
  <si>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</si>
  <si>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</si>
  <si>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</si>
  <si>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</si>
  <si>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</si>
  <si>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</si>
  <si>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</si>
  <si>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</si>
  <si>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</si>
  <si>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</si>
  <si>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</si>
  <si>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</si>
  <si>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</si>
  <si>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</si>
  <si>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</si>
  <si>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</si>
  <si>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</si>
  <si>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</si>
  <si>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PCM-20251009-00001495</t>
  </si>
  <si>
    <t xml:space="preserve">ETA 50 min </t>
  </si>
  <si>
    <t xml:space="preserve"> PCM-20250215-00000830 </t>
  </si>
  <si>
    <t>LTE site still down and  site located in aramco area access issue need special permission</t>
  </si>
  <si>
    <t xml:space="preserve"> PCM-20251009-00001188 </t>
  </si>
  <si>
    <t xml:space="preserve">access road issue </t>
  </si>
  <si>
    <t>PCM-20251009-00001675</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</si>
  <si>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</si>
  <si>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</si>
  <si>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</si>
  <si>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</si>
  <si>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</si>
  <si>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</si>
  <si>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</si>
  <si>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</si>
  <si>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</si>
  <si>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</si>
  <si>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</si>
  <si>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PCM-20251009-00001408</t>
  </si>
  <si>
    <t>ETA 20 mins</t>
  </si>
  <si>
    <t>PCM-20251009-00001424</t>
  </si>
  <si>
    <t>ETA 90 mins</t>
  </si>
  <si>
    <t>TT-20251009-01573 // NA</t>
  </si>
  <si>
    <t xml:space="preserve">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</si>
</sst>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6" totalsRowShown="0" headerRowDxfId="31" dataDxfId="30" headerRowBorderDxfId="28" tableBorderDxfId="29">
  <autoFilter ref="A1:L1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7" totalsRowShown="0" headerRowDxfId="15" dataDxfId="14" headerRowBorderDxfId="12" tableBorderDxfId="13">
  <autoFilter ref="A1:L2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276.76195451388776</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45939.710380439814</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45939.710380439814</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45939.710380439814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45939.710380439814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45939.710380439814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45939.710380439814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45939.710380439814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45939.710380439814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45939.710380439814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45939.710380439814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45939.710380439814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45939.710380439814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45939.710380439814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45939.710380439814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45939.710380439814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45939.710380439814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45939.710380439814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45939.710380439814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45939.710380439814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45939.710380439814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45939.710380439814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45939.710380439814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45939.710380439814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45939.710380439814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45939.710380439814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45939.710380439814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45939.710380439814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45939.710380439814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45939.710380439814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45939.710380439814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45939.710380439814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45939.710380439814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45939.710380439814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45939.710380439814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45939.710380439814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45939.710380439814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45939.710380439814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45939.710380439814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45939.710380439814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45939.710380439814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45939.710380439814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45939.710380439814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45939.710380439814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45939.710380439814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45939.710380439814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45939.710380439814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45939.710380439814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45939.710380439814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45939.710380439814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45939.710380439814</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45939.710380439814</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45939.710380439814</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45939.710380439814</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45939.710380439814</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45939.710380439814</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45939.710380439814</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45939.710380439814</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45939.710380439814</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45939.710380439814</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45939.710380439814</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45939.710380439814</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45939.710380439814</v>
      </c>
      <c r="H64" s="144"/>
      <c r="I64" s="142" t="str">
        <f>IFERROR(VLOOKUP(D64,DB!A:F,6,0),"")</f>
        <v/>
      </c>
      <c r="J64" s="65" t="str">
        <f>IFERROR(VLOOKUP(D64,DB!A:G,7,0),"")</f>
        <v/>
      </c>
      <c r="K64" s="146"/>
      <c r="L64" s="147" t="str">
        <f>IFERROR(VLOOKUP(D64,DB!A:I,9,0),"")</f>
        <v/>
      </c>
      <c r="M64" s="70"/>
      <c r="N64" s="70"/>
      <c r="O64" s="70"/>
    </row>
  </sheetData>
  <customSheetViews>
    <customSheetView guid="{F6042A99-DD27-4453-835D-0834D95730CC}" filter="1" showAutoFilter="1">
      <pageMargins left="0" right="0" top="0" bottom="0" header="0" footer="0"/>
      <autoFilter ref="B1:M1" xr:uid="{6DFAED03-1330-4690-B426-FDE432BE341F}"/>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132.9832971064825</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114.71054247685242</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2</v>
      </c>
      <c r="D6" s="18" t="s">
        <v>25600</v>
      </c>
      <c r="E6" s="120" t="s">
        <v>39043</v>
      </c>
      <c r="F6" s="121">
        <v>45939.657118055555</v>
      </c>
      <c r="G6" s="122">
        <f ca="1">IFERROR(NOW()-F6,"-")</f>
        <v>5.3262384259141982E-2</v>
      </c>
      <c r="H6" s="121">
        <v>45939.641840277778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45939.710380439814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9"/>
      <c r="E8" s="120"/>
      <c r="F8" s="121"/>
      <c r="G8" s="122">
        <f ca="1">IFERROR(NOW()-F8,"-")</f>
        <v>45939.710380439814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45939.710380439814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45939.710380439814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45939.710380439814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45939.710380439814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45939.710380439814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45939.710380439814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45939.710380439814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45939.710380439814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45939.710380439814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45939.710380439814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45939.710380439814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45939.710380439814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45939.710380439814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45939.710380439814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45939.710380439814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45939.710380439814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45939.710380439814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45939.710380439814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45939.710380439814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45939.710380439814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45939.710380439814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45939.710380439814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45939.710380439814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45939.710380439814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45939.710380439814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45939.710380439814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45939.710380439814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45939.710380439814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45939.710380439814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45939.710380439814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45939.710380439814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45939.710380439814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45939.710380439814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45939.710380439814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45939.710380439814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45939.710380439814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45939.710380439814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45939.710380439814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45939.710380439814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45939.710380439814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45939.710380439814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45939.710380439814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45939.710380439814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45939.710380439814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45939.710380439814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45939.710380439814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45939.710380439814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45939.710380439814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45939.710380439814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45939.710380439814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45939.710380439814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45939.710380439814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45939.710380439814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45939.710380439814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45939.710380439814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45939.710380439814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45939.710380439814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45939.710380439814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45939.710380439814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45939.710380439814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45939.710380439814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45939.710380439814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45939.710380439814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45939.710380439814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45939.710380439814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45939.710380439814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45939.710380439814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45939.710380439814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45939.710380439814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45939.710380439814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45939.710380439814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45939.710380439814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45939.710380439814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45939.710380439814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45939.710380439814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45939.710380439814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45939.710380439814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45939.710380439814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45939.710380439814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45939.710380439814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45939.710380439814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45939.710380439814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45939.710380439814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45939.710380439814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45939.710380439814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45939.710380439814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45939.710380439814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45939.710380439814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45939.710380439814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45939.710380439814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45939.710380439814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45939.710380439814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45939.710380439814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45939.710380439814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45939.710380439814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45939.710380439814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45939.710380439814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45939.710380439814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45939.710380439814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45939.710380439814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45939.710380439814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45939.710380439814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45939.710380439814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45939.710380439814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45939.710380439814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45939.710380439814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45939.710380439814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45939.710380439814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45939.710380439814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45939.710380439814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45939.710380439814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45939.710380439814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45939.710380439814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45939.710380439814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45939.710380439814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45939.710380439814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45939.710380439814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45939.710380439814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45939.710380439814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45939.710380439814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45939.710380439814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45939.710380439814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45939.710380439814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45939.710380439814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45939.710380439814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45939.710380439814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45939.710380439814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45939.710380439814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45939.710380439814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45939.710380439814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45939.710380439814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45939.710380439814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45939.710380439814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45939.710380439814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45939.710380439814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45939.710380439814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45939.710380439814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45939.710380439814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45939.710380439814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45939.710380439814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45939.710380439814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45939.710380439814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45939.710380439814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45939.710380439814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45939.710380439814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45939.710380439814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45939.710380439814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45939.710380439814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45939.710380439814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45939.710380439814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45939.710380439814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45939.710380439814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45939.710380439814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45939.710380439814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45939.710380439814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45939.710380439814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45939.710380439814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45939.710380439814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45939.710380439814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45939.710380439814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45939.710380439814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45939.710380439814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45939.710380439814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45939.710380439814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45939.710380439814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45939.710380439814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45939.710380439814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45939.710380439814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45939.710380439814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45939.710380439814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45939.710380439814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45939.710380439814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45939.710380439814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45939.710380439814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45939.710380439814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45939.710380439814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45939.710380439814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45939.710380439814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45939.710380439814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45939.710380439814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45939.710380439814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45939.710380439814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45939.710380439814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45939.710380439814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45939.710380439814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45939.710380439814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45939.710380439814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45939.710380439814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45939.710380439814</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sheetData>
  <dataValidations count="2">
    <dataValidation allowBlank="1" showInputMessage="1" showErrorMessage="1" sqref="E1" xr:uid="{4D935161-CDD3-4592-B877-3FB59C99E142}"/>
    <dataValidation type="list" allowBlank="1" showInputMessage="1" showErrorMessage="1" sqref="E3: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45939.710380439814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45939.710380439814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45939.710380439814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45939.710380439814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45939.710380439814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45939.710380439814</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45939.710380439814</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45939.710380439814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45939.710380439814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45939.710380439814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45939.710380439814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45939.710380439814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45939.710380439814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45939.710380439814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45939.710380439814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45939.710380439814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45939.710380439814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45939.710380439814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45939.710380439814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45939.710380439814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45939.710380439814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45939.710380439814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45939.710380439814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45939.710380439814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45939.710380439814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45939.710380439814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45939.710380439814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45939.710380439814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45939.710380439814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45939.710380439814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45939.710380439814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45939.710380439814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45939.710380439814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45939.710380439814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45939.710380439814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45939.710380439814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45939.710380439814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45939.710380439814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45939.710380439814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45939.710380439814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45939.710380439814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45939.710380439814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45939.710380439814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45939.710380439814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45939.710380439814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45939.710380439814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45939.710380439814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45939.710380439814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45939.710380439814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45939.710380439814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45939.710380439814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45939.710380439814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45939.710380439814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45939.710380439814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45939.710380439814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45939.710380439814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45939.710380439814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45939.710380439814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45939.710380439814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45939.710380439814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45939.710380439814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45939.710380439814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45939.710380439814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45939.710380439814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45939.710380439814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45939.710380439814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45939.710380439814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45939.710380439814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45939.710380439814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45939.710380439814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45939.710380439814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45939.710380439814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45939.710380439814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45939.710380439814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45939.710380439814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45939.710380439814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45939.710380439814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45939.710380439814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45939.710380439814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45939.710380439814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45939.710380439814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45939.710380439814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45939.710380439814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45939.710380439814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45939.710380439814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45939.710380439814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45939.710380439814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45939.710380439814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45939.710380439814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45939.710380439814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45939.710380439814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45939.710380439814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45939.710380439814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45939.710380439814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45939.710380439814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45939.710380439814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45939.710380439814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45939.710380439814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45939.710380439814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45939.710380439814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45939.710380439814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45939.710380439814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45939.710380439814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45939.710380439814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45939.710380439814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45939.710380439814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45939.710380439814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45939.710380439814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45939.710380439814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45939.710380439814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45939.710380439814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45939.710380439814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45939.710380439814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45939.710380439814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45939.710380439814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45939.710380439814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45939.710380439814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45939.710380439814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45939.710380439814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45939.710380439814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45939.710380439814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45939.710380439814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45939.710380439814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45939.710380439814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45939.710380439814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45939.710380439814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45939.710380439814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45939.710380439814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45939.710380439814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45939.710380439814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45939.710380439814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45939.710380439814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45939.710380439814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45939.710380439814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45939.710380439814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45939.710380439814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45939.710380439814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45939.710380439814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45939.710380439814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45939.710380439814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45939.710380439814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45939.710380439814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45939.710380439814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45939.710380439814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45939.710380439814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45939.710380439814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45939.710380439814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45939.710380439814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45939.710380439814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45939.710380439814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45939.710380439814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45939.710380439814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45939.710380439814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45939.710380439814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45939.710380439814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45939.710380439814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45939.710380439814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45939.710380439814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45939.710380439814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45939.710380439814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45939.710380439814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45939.710380439814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45939.710380439814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45939.710380439814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45939.710380439814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45939.710380439814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45939.710380439814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45939.710380439814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45939.710380439814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45939.710380439814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45939.710380439814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45939.710380439814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45939.710380439814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45939.710380439814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45939.710380439814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45939.710380439814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45939.710380439814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45939.710380439814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45939.710380439814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45939.710380439814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45939.710380439814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45939.710380439814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45939.710380439814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45939.710380439814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45939.710380439814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45939.710380439814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45939.710380439814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45939.710380439814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45939.710380439814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45939.710380439814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45939.710380439814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45939.710380439814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45939.710380439814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45939.710380439814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45939.710380439814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45939.710380439814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45939.710380439814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45939.710380439814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45939.710380439814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45939.710380439814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45939.710380439814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45939.710380439814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45939.710380439814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45939.710380439814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45939.710380439814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45939.710380439814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45939.710380439814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45939.710380439814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45939.710380439814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45939.710380439814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45939.710380439814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45939.710380439814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45939.710380439814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45939.710380439814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45939.710380439814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45939.710380439814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45939.710380439814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45939.710380439814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45939.710380439814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45939.710380439814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45939.710380439814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45939.710380439814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45939.710380439814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45939.710380439814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45939.710380439814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45939.710380439814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45939.710380439814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45939.710380439814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45939.710380439814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45939.710380439814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45939.710380439814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45939.710380439814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45939.710380439814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45939.710380439814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45939.710380439814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45939.710380439814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45939.710380439814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45939.710380439814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45939.710380439814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45939.710380439814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45939.710380439814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45939.710380439814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45939.710380439814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45939.710380439814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45939.710380439814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45939.710380439814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45939.710380439814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45939.710380439814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45939.710380439814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45939.710380439814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45939.710380439814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45939.710380439814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45939.710380439814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45939.710380439814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45939.710380439814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45939.710380439814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45939.710380439814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45939.710380439814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45939.710380439814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45939.710380439814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45939.710380439814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45939.710380439814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45939.710380439814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45939.710380439814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45939.710380439814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45939.710380439814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45939.710380439814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45939.710380439814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45939.710380439814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45939.710380439814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45939.710380439814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45939.710380439814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45939.710380439814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45939.710380439814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45939.710380439814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45939.710380439814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45939.710380439814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45939.710380439814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45939.710380439814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45939.710380439814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45939.710380439814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45939.710380439814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45939.710380439814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45939.710380439814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45939.710380439814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45939.710380439814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45939.710380439814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45939.710380439814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45939.710380439814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45939.710380439814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45939.710380439814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45939.710380439814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45939.710380439814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45939.710380439814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45939.710380439814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45939.710380439814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45939.710380439814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45939.710380439814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45939.710380439814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45939.710380439814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45939.710380439814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45939.710380439814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45939.710380439814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45939.710380439814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45939.710380439814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45939.710380439814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45939.710380439814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45939.710380439814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45939.710380439814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45939.710380439814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45939.710380439814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45939.710380439814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45939.710380439814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45939.710380439814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45939.710380439814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45939.710380439814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45939.710380439814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45939.710380439814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45939.710380439814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45939.710380439814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45939.710380439814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45939.710380439814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45939.710380439814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45939.710380439814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45939.710380439814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45939.710380439814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45939.710380439814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45939.710380439814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45939.710380439814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45939.710380439814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45939.710380439814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45939.710380439814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45939.710380439814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45939.710380439814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45939.710380439814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45939.710380439814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45939.710380439814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45939.710380439814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45939.710380439814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45939.710380439814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45939.710380439814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45939.710380439814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45939.710380439814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45939.710380439814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45939.710380439814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45939.710380439814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45939.710380439814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45939.710380439814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45939.710380439814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45939.710380439814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45939.710380439814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45939.710380439814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45939.710380439814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45939.710380439814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45939.710380439814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45939.710380439814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45939.710380439814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45939.710380439814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45939.710380439814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45939.710380439814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45939.710380439814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45939.710380439814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45939.710380439814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45939.710380439814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45939.710380439814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45939.710380439814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45939.710380439814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45939.710380439814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45939.710380439814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45939.710380439814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45939.710380439814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45939.710380439814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45939.710380439814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45939.710380439814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45939.710380439814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45939.710380439814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45939.710380439814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45939.710380439814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45939.710380439814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45939.710380439814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45939.710380439814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45939.710380439814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45939.710380439814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45939.710380439814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45939.710380439814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45939.710380439814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45939.710380439814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45939.710380439814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45939.710380439814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45939.710380439814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45939.710380439814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45939.710380439814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45939.710380439814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45939.710380439814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45939.710380439814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45939.710380439814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45939.710380439814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45939.710380439814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45939.710380439814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45939.710380439814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45939.710380439814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45939.710380439814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45939.710380439814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45939.710380439814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45939.710380439814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45939.710380439814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45939.710380439814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45939.710380439814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45939.710380439814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45939.710380439814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45939.710380439814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45939.710380439814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45939.710380439814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45939.710380439814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45939.710380439814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45939.710380439814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45939.710380439814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45939.710380439814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45939.710380439814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45939.710380439814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45939.710380439814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45939.710380439814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45939.710380439814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45939.710380439814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45939.710380439814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45939.710380439814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45939.710380439814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45939.710380439814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45939.710380439814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45939.710380439814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45939.710380439814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45939.710380439814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45939.710380439814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45939.710380439814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45939.710380439814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45939.710380439814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45939.710380439814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45939.710380439814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45939.710380439814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45939.710380439814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45939.710380439814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45939.710380439814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45939.710380439814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45939.710380439814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45939.710380439814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45939.710380439814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45939.710380439814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45939.710380439814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45939.710380439814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45939.710380439814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45939.710380439814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45939.710380439814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45939.710380439814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45939.710380439814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45939.710380439814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45939.710380439814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45939.710380439814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45939.710380439814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45939.710380439814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45939.710380439814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45939.710380439814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45939.710380439814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45939.710380439814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45939.710380439814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45939.710380439814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45939.710380439814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45939.710380439814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45939.710380439814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45939.710380439814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45939.710380439814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45939.710380439814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45939.710380439814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45939.710380439814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45939.710380439814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45939.710380439814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45939.710380439814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45939.710380439814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45939.710380439814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45939.710380439814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45939.710380439814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45939.710380439814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45939.710380439814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45939.710380439814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45939.710380439814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45939.710380439814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45939.710380439814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45939.710380439814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45939.710380439814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45939.710380439814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45939.710380439814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45939.710380439814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45939.710380439814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45939.710380439814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45939.710380439814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45939.710380439814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45939.710380439814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45939.710380439814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45939.710380439814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45939.710380439814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45939.710380439814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45939.710380439814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45939.710380439814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45939.710380439814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45939.710380439814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45939.710380439814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45939.710380439814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45939.710380439814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45939.710380439814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45939.710380439814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45939.710380439814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45939.710380439814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45939.710380439814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45939.710380439814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45939.710380439814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45939.710380439814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45939.710380439814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45939.710380439814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45939.710380439814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45939.710380439814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45939.710380439814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45939.710380439814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45939.710380439814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45939.710380439814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45939.710380439814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45939.710380439814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45939.710380439814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45939.710380439814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45939.710380439814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45939.710380439814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45939.710380439814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45939.710380439814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45939.710380439814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45939.710380439814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45939.710380439814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45939.710380439814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45939.710380439814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45939.710380439814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45939.710380439814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45939.710380439814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45939.710380439814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45939.710380439814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45939.710380439814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45939.710380439814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45939.710380439814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45939.710380439814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45939.710380439814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45939.710380439814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45939.710380439814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45939.710380439814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45939.710380439814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45939.710380439814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45939.710380439814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45939.710380439814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45939.710380439814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45939.710380439814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45939.710380439814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45939.710380439814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45939.710380439814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45939.710380439814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45939.710380439814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45939.710380439814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45939.710380439814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45939.710380439814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45939.710380439814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45939.710380439814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45939.710380439814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45939.710380439814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45939.710380439814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45939.710380439814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45939.710380439814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45939.710380439814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45939.710380439814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45939.710380439814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45939.710380439814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45939.710380439814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45939.710380439814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45939.710380439814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45939.710380439814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45939.710380439814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45939.710380439814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45939.710380439814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45939.710380439814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45939.710380439814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45939.710380439814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45939.710380439814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45939.710380439814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45939.710380439814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45939.710380439814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45939.710380439814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45939.710380439814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45939.710380439814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45939.710380439814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45939.710380439814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45939.710380439814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45939.710380439814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45939.710380439814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45939.710380439814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45939.710380439814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45939.710380439814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45939.710380439814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45939.710380439814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45939.710380439814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45939.710380439814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45939.710380439814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45939.710380439814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45939.710380439814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45939.710380439814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45939.710380439814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45939.710380439814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45939.710380439814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45939.710380439814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45939.710380439814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45939.710380439814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45939.710380439814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45939.710380439814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45939.710380439814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45939.710380439814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45939.710380439814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45939.710380439814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45939.710380439814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45939.710380439814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45939.710380439814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45939.710380439814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45939.710380439814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45939.710380439814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45939.710380439814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45939.710380439814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45939.710380439814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45939.710380439814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45939.710380439814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45939.710380439814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45939.710380439814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45939.710380439814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45939.710380439814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45939.710380439814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45939.710380439814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45939.710380439814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45939.710380439814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45939.710380439814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45939.710380439814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45939.710380439814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45939.710380439814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45939.710380439814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45939.710380439814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45939.710380439814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45939.710380439814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45939.710380439814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45939.710380439814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45939.710380439814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45939.710380439814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45939.710380439814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45939.710380439814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45939.710380439814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45939.710380439814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45939.710380439814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45939.710380439814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45939.710380439814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45939.710380439814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45939.710380439814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45939.710380439814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45939.710380439814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45939.710380439814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45939.710380439814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45939.710380439814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45939.710380439814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45939.710380439814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45939.710380439814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45939.710380439814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45939.710380439814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45939.710380439814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45939.710380439814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45939.710380439814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45939.710380439814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45939.710380439814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45939.710380439814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45939.710380439814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45939.710380439814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45939.710380439814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45939.710380439814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45939.710380439814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45939.710380439814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45939.710380439814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45939.710380439814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45939.710380439814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45939.710380439814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45939.710380439814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45939.710380439814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45939.710380439814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45939.710380439814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45939.710380439814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45939.710380439814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45939.710380439814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45939.710380439814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45939.710380439814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45939.710380439814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45939.710380439814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45939.710380439814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45939.710380439814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45939.710380439814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45939.710380439814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45939.710380439814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45939.710380439814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45939.710380439814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45939.710380439814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45939.710380439814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45939.710380439814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45939.710380439814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45939.710380439814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45939.710380439814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45939.710380439814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45939.710380439814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45939.710380439814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45939.710380439814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45939.710380439814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45939.710380439814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45939.710380439814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45939.710380439814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45939.710380439814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45939.710380439814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45939.710380439814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45939.710380439814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45939.710380439814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45939.710380439814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45939.710380439814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45939.710380439814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45939.710380439814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45939.710380439814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45939.710380439814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45939.710380439814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45939.710380439814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45939.710380439814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45939.710380439814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45939.710380439814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45939.710380439814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45939.710380439814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45939.710380439814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45939.710380439814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45939.710380439814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45939.710380439814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45939.710380439814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45939.710380439814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45939.710380439814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45939.710380439814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45939.710380439814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45939.710380439814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45939.710380439814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45939.710380439814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45939.710380439814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45939.710380439814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45939.710380439814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45939.710380439814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45939.710380439814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45939.710380439814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45939.710380439814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45939.710380439814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45939.710380439814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45939.710380439814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45939.710380439814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45939.710380439814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45939.710380439814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45939.710380439814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45939.710380439814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45939.710380439814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45939.710380439814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45939.710380439814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45939.710380439814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45939.710380439814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45939.710380439814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45939.710380439814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45939.710380439814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45939.710380439814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45939.710380439814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45939.710380439814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45939.710380439814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45939.710380439814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45939.710380439814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45939.710380439814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45939.710380439814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45939.710380439814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45939.710380439814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45939.710380439814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45939.710380439814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45939.710380439814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45939.710380439814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45939.710380439814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45939.710380439814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45939.710380439814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45939.710380439814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45939.710380439814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45939.710380439814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45939.710380439814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45939.710380439814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45939.710380439814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45939.710380439814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45939.710380439814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45939.710380439814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45939.710380439814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45939.710380439814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45939.710380439814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45939.710380439814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45939.710380439814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45939.710380439814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45939.710380439814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45939.710380439814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45939.710380439814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45939.710380439814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45939.710380439814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45939.710380439814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45939.710380439814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45939.710380439814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45939.710380439814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45939.710380439814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45939.710380439814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45939.710380439814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45939.710380439814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45939.710380439814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45939.710380439814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45939.710380439814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45939.710380439814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45939.710380439814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45939.710380439814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45939.710380439814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45939.710380439814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45939.710380439814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45939.710380439814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45939.710380439814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45939.710380439814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45939.710380439814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45939.710380439814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45939.710380439814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45939.710380439814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45939.710380439814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45939.710380439814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45939.710380439814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45939.710380439814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45939.710380439814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45939.710380439814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45939.710380439814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45939.710380439814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45939.710380439814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45939.710380439814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45939.710380439814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45939.710380439814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45939.710380439814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45939.710380439814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45939.710380439814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45939.710380439814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45939.710380439814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45939.710380439814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45939.710380439814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45939.710380439814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45939.710380439814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45939.710380439814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45939.710380439814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45939.710380439814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45939.710380439814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45939.710380439814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45939.710380439814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45939.710380439814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45939.710380439814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45939.710380439814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45939.710380439814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45939.710380439814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45939.710380439814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45939.710380439814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45939.710380439814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45939.710380439814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45939.710380439814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45939.710380439814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45939.710380439814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45939.710380439814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45939.710380439814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45939.710380439814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45939.710380439814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45939.710380439814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45939.710380439814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45939.710380439814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45939.710380439814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45939.710380439814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45939.710380439814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45939.710380439814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45939.710380439814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45939.710380439814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45939.710380439814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45939.710380439814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45939.710380439814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45939.710380439814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45939.710380439814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45939.710380439814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45939.710380439814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45939.710380439814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45939.710380439814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45939.710380439814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45939.710380439814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45939.710380439814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45939.710380439814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45939.710380439814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45939.710380439814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45939.710380439814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45939.710380439814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45939.710380439814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45939.710380439814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45939.710380439814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45939.710380439814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45939.710380439814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45939.710380439814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45939.710380439814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45939.710380439814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45939.710380439814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45939.710380439814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45939.710380439814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45939.710380439814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45939.710380439814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45939.710380439814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45939.710380439814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45939.710380439814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45939.710380439814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45939.710380439814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45939.710380439814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45939.710380439814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45939.710380439814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45939.710380439814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45939.710380439814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45939.710380439814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45939.710380439814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45939.710380439814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45939.710380439814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45939.710380439814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45939.710380439814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45939.710380439814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45939.710380439814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45939.710380439814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45939.710380439814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45939.710380439814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45939.710380439814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45939.710380439814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45939.710380439814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45939.710380439814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45939.710380439814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45939.710380439814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45939.710380439814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45939.710380439814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45939.710380439814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45939.710380439814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45939.710380439814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45939.710380439814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45939.710380439814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45939.710380439814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45939.710380439814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45939.710380439814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45939.710380439814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45939.710380439814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45939.710380439814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45939.710380439814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45939.710380439814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45939.710380439814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45939.710380439814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45939.710380439814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45939.710380439814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45939.710380439814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45939.710380439814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45939.710380439814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45939.710380439814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45939.710380439814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45939.710380439814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45939.710380439814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45939.710380439814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45939.710380439814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45939.710380439814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45939.710380439814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45939.710380439814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45939.710380439814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45939.710380439814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45939.710380439814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45939.710380439814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45939.710380439814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45939.710380439814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45939.710380439814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45939.710380439814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45939.710380439814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45939.710380439814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45939.710380439814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45939.710380439814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45939.710380439814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45939.710380439814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45939.710380439814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45939.710380439814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45939.710380439814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45939.710380439814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45939.710380439814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45939.710380439814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45939.710380439814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45939.710380439814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45939.710380439814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45939.710380439814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45939.710380439814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45939.710380439814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45939.710380439814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45939.710380439814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45939.710380439814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45939.710380439814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45939.710380439814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45939.710380439814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45939.710380439814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45939.710380439814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45939.710380439814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45939.710380439814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45939.710380439814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45939.710380439814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45939.710380439814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45939.710380439814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45939.710380439814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45939.710380439814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45939.710380439814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45939.710380439814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45939.710380439814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45939.710380439814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45939.710380439814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45939.710380439814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45939.710380439814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45939.710380439814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45939.710380439814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45939.710380439814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45939.710380439814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45939.710380439814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45939.710380439814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45939.710380439814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45939.710380439814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45939.710380439814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45939.710380439814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45939.710380439814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45939.710380439814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45939.710380439814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45939.710380439814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45939.710380439814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45939.710380439814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45939.710380439814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45939.710380439814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45939.710380439814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45939.710380439814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45939.710380439814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45939.710380439814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45939.710380439814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45939.710380439814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45939.710380439814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45939.710380439814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45939.710380439814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45939.710380439814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45939.710380439814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45939.710380439814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45939.710380439814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45939.710380439814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45939.710380439814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45939.710380439814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45939.710380439814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45939.710380439814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45939.710380439814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45939.710380439814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45939.710380439814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45939.710380439814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45939.710380439814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45939.710380439814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45939.710380439814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45939.710380439814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45939.710380439814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45939.710380439814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45939.710380439814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45939.710380439814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45939.710380439814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45939.710380439814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45939.710380439814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45939.710380439814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45939.710380439814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45939.710380439814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45939.710380439814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45939.710380439814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45939.710380439814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45939.710380439814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45939.710380439814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45939.710380439814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45939.710380439814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45939.710380439814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45939.710380439814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45939.710380439814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45939.710380439814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45939.710380439814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45939.710380439814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45939.710380439814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45939.710380439814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45939.710380439814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45939.710380439814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45939.710380439814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45939.710380439814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45939.710380439814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45939.710380439814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45939.710380439814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45939.710380439814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45939.710380439814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45939.710380439814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45939.710380439814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45939.710380439814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45939.710380439814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45939.710380439814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45939.710380439814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45939.710380439814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45939.710380439814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45939.710380439814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45939.710380439814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45939.710380439814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45939.710380439814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45939.710380439814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45939.710380439814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45939.710380439814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45939.710380439814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45939.710380439814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45939.710380439814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45939.710380439814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45939.710380439814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45939.710380439814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45939.710380439814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45939.710380439814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45939.710380439814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45939.710380439814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45939.710380439814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45939.710380439814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45939.710380439814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45939.710380439814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45939.710380439814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45939.710380439814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45939.710380439814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45939.710380439814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45939.710380439814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45939.710380439814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45939.710380439814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45939.710380439814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45939.710380439814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45939.710380439814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45939.710380439814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45939.710380439814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45939.710380439814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45939.710380439814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45939.710380439814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45939.710380439814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45939.710380439814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45939.710380439814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45939.710380439814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45939.710380439814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45939.710380439814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45939.710380439814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45939.710380439814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45939.710380439814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45939.710380439814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45939.710380439814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45939.710380439814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45939.710380439814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45939.710380439814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45939.710380439814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45939.710380439814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45939.710380439814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45939.710380439814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45939.710380439814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45939.710380439814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45939.710380439814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45939.710380439814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45939.710380439814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45939.710380439814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45939.710380439814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45939.710380439814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45939.710380439814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45939.710380439814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45939.710380439814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45939.710380439814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45939.710380439814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45939.710380439814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45939.710380439814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45939.710380439814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45939.710380439814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45939.710380439814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45939.710380439814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45939.710380439814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45939.710380439814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45939.710380439814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45939.710380439814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45939.710380439814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45939.710380439814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45939.710380439814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45939.710380439814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45939.710380439814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45939.710380439814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45939.710380439814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45939.710380439814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45939.710380439814</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tabSelected="1" workbookViewId="0">
      <selection activeCell="K15" sqref="K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236.2296628472177</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0.15313506944221444</v>
      </c>
      <c r="H3" s="131">
        <v>45939.542118055557</v>
      </c>
      <c r="I3" s="127" t="str">
        <f>IFERROR(VLOOKUP(D3,DB!A:F,6,0),"")</f>
        <v>Generator-SG</v>
      </c>
      <c r="J3" s="127" t="str">
        <f>IFERROR(VLOOKUP(D3,DB!A:G,7,0),"")</f>
        <v>Weak</v>
      </c>
      <c r="K3" s="133" t="s">
        <v>39057</v>
      </c>
      <c r="L3" s="129" t="str">
        <f>IFERROR(VLOOKUP(D3,DB!A:I,9,0),"")</f>
        <v>Latis</v>
      </c>
    </row>
    <row r="4" spans="1:16" ht="15" customHeight="1">
      <c r="A4" s="127" t="s">
        <v>39058</v>
      </c>
      <c r="B4" s="127" t="str">
        <f>IFERROR(VLOOKUP(D4,DB!A:K,11,0),"")</f>
        <v>R4</v>
      </c>
      <c r="C4" s="128">
        <v>2</v>
      </c>
      <c r="D4" s="99" t="s">
        <v>35455</v>
      </c>
      <c r="E4" s="104"/>
      <c r="F4" s="131"/>
      <c r="G4" s="132">
        <f ca="1">IFERROR(NOW()-F4,"")</f>
        <v>45939.710380439814</v>
      </c>
      <c r="H4" s="131"/>
      <c r="I4" s="127" t="str">
        <f>IFERROR(VLOOKUP(D4,DB!A:F,6,0),"")</f>
        <v>SCECO</v>
      </c>
      <c r="J4" s="127" t="str">
        <f>IFERROR(VLOOKUP(D4,DB!A:G,7,0),"")</f>
        <v>Dead+In progress</v>
      </c>
      <c r="K4" s="133"/>
      <c r="L4" s="129" t="str">
        <f>IFERROR(VLOOKUP(D4,DB!A:I,9,0),"")</f>
        <v>Latis</v>
      </c>
    </row>
    <row r="5" spans="1:16" ht="15" customHeight="1">
      <c r="A5" s="127"/>
      <c r="B5" s="127" t="str">
        <f>IFERROR(VLOOKUP(D5,DB!A:K,11,0),"")</f>
        <v/>
      </c>
      <c r="C5" s="128"/>
      <c r="D5" s="99"/>
      <c r="E5" s="104"/>
      <c r="F5" s="131"/>
      <c r="G5" s="132">
        <f ca="1">IFERROR(NOW()-F5,"")</f>
        <v>45939.710380439814</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45939.710380439814</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45939.710380439814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45939.710380439814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45939.710380439814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45939.710380439814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45939.710380439814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45939.710380439814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45939.710380439814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45939.710380439814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45939.710380439814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45939.710380439814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45939.710380439814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45939.710380439814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45939.710380439814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45939.710380439814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45939.710380439814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45939.710380439814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45939.710380439814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45939.710380439814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45939.710380439814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45939.710380439814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45939.710380439814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45939.710380439814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45939.710380439814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45939.710380439814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45939.710380439814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45939.710380439814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45939.710380439814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45939.710380439814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45939.710380439814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45939.710380439814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45939.710380439814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45939.710380439814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45939.710380439814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45939.710380439814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45939.710380439814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45939.710380439814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45939.710380439814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45939.710380439814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45939.710380439814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45939.710380439814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45939.710380439814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45939.710380439814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45939.710380439814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45939.710380439814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45939.710380439814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45939.710380439814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45939.710380439814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45939.710380439814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45939.710380439814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45939.710380439814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45939.710380439814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45939.710380439814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45939.710380439814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45939.710380439814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45939.710380439814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45939.710380439814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45939.710380439814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45939.710380439814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45939.710380439814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45939.710380439814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45939.710380439814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45939.710380439814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45939.710380439814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45939.710380439814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45939.710380439814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45939.710380439814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45939.710380439814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45939.710380439814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45939.710380439814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45939.710380439814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45939.710380439814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45939.710380439814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45939.710380439814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45939.710380439814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45939.710380439814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45939.710380439814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45939.710380439814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45939.710380439814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45939.710380439814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45939.710380439814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45939.710380439814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45939.710380439814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45939.710380439814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45939.710380439814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45939.710380439814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45939.710380439814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45939.710380439814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45939.710380439814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45939.710380439814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45939.710380439814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45939.710380439814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45939.710380439814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45939.710380439814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45939.710380439814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45939.710380439814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45939.710380439814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45939.710380439814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45939.710380439814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45939.710380439814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45939.710380439814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45939.710380439814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45939.710380439814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45939.710380439814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45939.710380439814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45939.710380439814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45939.710380439814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45939.710380439814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45939.710380439814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45939.710380439814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45939.710380439814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45939.710380439814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45939.710380439814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45939.710380439814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45939.710380439814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45939.710380439814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45939.710380439814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45939.710380439814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45939.710380439814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45939.710380439814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45939.710380439814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45939.710380439814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45939.710380439814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45939.710380439814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45939.710380439814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45939.710380439814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45939.710380439814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45939.710380439814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45939.710380439814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45939.710380439814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45939.710380439814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45939.710380439814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45939.710380439814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45939.710380439814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45939.710380439814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45939.710380439814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45939.710380439814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45939.710380439814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45939.710380439814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45939.710380439814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45939.710380439814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45939.710380439814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45939.710380439814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45939.710380439814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45939.710380439814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45939.710380439814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45939.710380439814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45939.710380439814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45939.710380439814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45939.710380439814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45939.710380439814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45939.710380439814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45939.710380439814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45939.710380439814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45939.710380439814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45939.710380439814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45939.710380439814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45939.710380439814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45939.710380439814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45939.710380439814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45939.710380439814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45939.710380439814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45939.710380439814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45939.710380439814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45939.710380439814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45939.710380439814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45939.710380439814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45939.710380439814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45939.710380439814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45939.710380439814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45939.710380439814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45939.710380439814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45939.710380439814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45939.710380439814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45939.710380439814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45939.710380439814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45939.710380439814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45939.710380439814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45939.710380439814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45939.710380439814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45939.710380439814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45939.710380439814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45939.710380439814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45939.710380439814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45939.710380439814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45939.710380439814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45939.710380439814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45939.710380439814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45939.710380439814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45939.710380439814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45939.710380439814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45939.710380439814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45939.710380439814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45939.710380439814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45939.710380439814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45939.710380439814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45939.710380439814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45939.710380439814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45939.710380439814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45939.710380439814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45939.710380439814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45939.710380439814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45939.710380439814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45939.710380439814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45939.710380439814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45939.710380439814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45939.710380439814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45939.710380439814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45939.710380439814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45939.710380439814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45939.710380439814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45939.710380439814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45939.710380439814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45939.710380439814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45939.710380439814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45939.710380439814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45939.710380439814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45939.710380439814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45939.710380439814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45939.710380439814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45939.710380439814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45939.710380439814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45939.710380439814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45939.710380439814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45939.710380439814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45939.710380439814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45939.710380439814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45939.710380439814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45939.710380439814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45939.710380439814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45939.710380439814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45939.710380439814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45939.710380439814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45939.710380439814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45939.710380439814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45939.710380439814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45939.710380439814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45939.710380439814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45939.710380439814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45939.710380439814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45939.710380439814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45939.710380439814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45939.710380439814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45939.710380439814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45939.710380439814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45939.710380439814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45939.710380439814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45939.710380439814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45939.710380439814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45939.710380439814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45939.710380439814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45939.710380439814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45939.710380439814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45939.710380439814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45939.710380439814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45939.710380439814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45939.710380439814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45939.710380439814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45939.710380439814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45939.710380439814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45939.710380439814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45939.710380439814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45939.710380439814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45939.710380439814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45939.710380439814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45939.710380439814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45939.710380439814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45939.710380439814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45939.710380439814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45939.710380439814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45939.710380439814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45939.710380439814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45939.710380439814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45939.710380439814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45939.710380439814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45939.710380439814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45939.710380439814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45939.710380439814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45939.710380439814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45939.710380439814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45939.710380439814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45939.710380439814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45939.710380439814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45939.710380439814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45939.710380439814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45939.710380439814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45939.710380439814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45939.710380439814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45939.710380439814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45939.710380439814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45939.710380439814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45939.710380439814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45939.710380439814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45939.710380439814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45939.710380439814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45939.710380439814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45939.710380439814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45939.710380439814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45939.710380439814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45939.710380439814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45939.710380439814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45939.710380439814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45939.710380439814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45939.710380439814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45939.710380439814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45939.710380439814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45939.710380439814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45939.710380439814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45939.710380439814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45939.710380439814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45939.710380439814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45939.710380439814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45939.710380439814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45939.710380439814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45939.710380439814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45939.710380439814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45939.710380439814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45939.710380439814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45939.710380439814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45939.710380439814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45939.710380439814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45939.710380439814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45939.710380439814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45939.710380439814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45939.710380439814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45939.710380439814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45939.710380439814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45939.710380439814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45939.710380439814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45939.710380439814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45939.710380439814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45939.710380439814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45939.710380439814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45939.710380439814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45939.710380439814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45939.710380439814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45939.710380439814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45939.710380439814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45939.710380439814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45939.710380439814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45939.710380439814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45939.710380439814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45939.710380439814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45939.710380439814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45939.710380439814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45939.710380439814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45939.710380439814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45939.710380439814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45939.710380439814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45939.710380439814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45939.710380439814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45939.710380439814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45939.710380439814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45939.710380439814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45939.710380439814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45939.710380439814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45939.710380439814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45939.710380439814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45939.710380439814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45939.710380439814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45939.710380439814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45939.710380439814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45939.710380439814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45939.710380439814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45939.710380439814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45939.710380439814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45939.710380439814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45939.710380439814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45939.710380439814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45939.710380439814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45939.710380439814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45939.710380439814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45939.710380439814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45939.710380439814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45939.710380439814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45939.710380439814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45939.710380439814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45939.710380439814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45939.710380439814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45939.710380439814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45939.710380439814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45939.710380439814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45939.710380439814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45939.710380439814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45939.710380439814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45939.710380439814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45939.710380439814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45939.710380439814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45939.710380439814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45939.710380439814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45939.710380439814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45939.710380439814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45939.710380439814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45939.710380439814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45939.710380439814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45939.710380439814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45939.710380439814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45939.710380439814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45939.710380439814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45939.710380439814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45939.710380439814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45939.710380439814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45939.710380439814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45939.710380439814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45939.710380439814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45939.710380439814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45939.710380439814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45939.710380439814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45939.710380439814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45939.710380439814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45939.710380439814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45939.710380439814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45939.710380439814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45939.710380439814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45939.710380439814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45939.710380439814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45939.710380439814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45939.710380439814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45939.710380439814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45939.710380439814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45939.710380439814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45939.710380439814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45939.710380439814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45939.710380439814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45939.710380439814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45939.710380439814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45939.710380439814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45939.710380439814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45939.710380439814</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45939.710380439814</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45939.710380439814</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45939.710380439814</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45939.710380439814</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45939.710380439814</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45939.710380439814</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45939.710380439814</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45939.710380439814</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45939.710380439814</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45939.710380439814</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45939.710380439814</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45939.710380439814</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45939.710380439814</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45939.710380439814</v>
      </c>
      <c r="H448" s="131"/>
      <c r="I448" s="127" t="str">
        <f>IFERROR(VLOOKUP(D448,DB!A:F,6,0),"")</f>
        <v/>
      </c>
      <c r="J448" s="127" t="str">
        <f>IFERROR(VLOOKUP(D448,DB!A:G,7,0),"")</f>
        <v/>
      </c>
      <c r="K448" s="133"/>
      <c r="L448" s="129" t="str">
        <f>IFERROR(VLOOKUP(D448,DB!A:I,9,0),"")</f>
        <v/>
      </c>
    </row>
    <row r="449" spans="1:12" ht="15" customHeight="1">
      <c r="A449" s="134"/>
      <c r="B449" s="134" t="str">
        <f>IFERROR(VLOOKUP(D449,DB!A:K,11,0),"")</f>
        <v/>
      </c>
      <c r="C449" s="135"/>
      <c r="D449" s="136"/>
      <c r="E449" s="137"/>
      <c r="F449" s="138"/>
      <c r="G449" s="139">
        <f ca="1">IFERROR(NOW()-F449,"")</f>
        <v>45939.710380439814</v>
      </c>
      <c r="H449" s="138"/>
      <c r="I449" s="134" t="str">
        <f>IFERROR(VLOOKUP(D449,DB!A:F,6,0),"")</f>
        <v/>
      </c>
      <c r="J449" s="134" t="str">
        <f>IFERROR(VLOOKUP(D449,DB!A:G,7,0),"")</f>
        <v/>
      </c>
      <c r="K449" s="140"/>
      <c r="L449" s="136" t="str">
        <f>IFERROR(VLOOKUP(D449,DB!A:I,9,0),"")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39059</v>
      </c>
      <c r="B2" s="37" t="str">
        <f>IFERROR(VLOOKUP(D2,DB!A:K,11,0),"")</f>
        <v>R5</v>
      </c>
      <c r="C2" s="37">
        <v>3</v>
      </c>
      <c r="D2" s="126" t="s">
        <v>36000</v>
      </c>
      <c r="E2" s="37" t="s">
        <v>38964</v>
      </c>
      <c r="F2" s="38">
        <v>45891.832060185188</v>
      </c>
      <c r="G2" s="163">
        <f ca="1">IFERROR(NOW()-F2,"")</f>
        <v>47.878320254625578</v>
      </c>
      <c r="H2" s="38">
        <v>45891.790393518517</v>
      </c>
      <c r="I2" s="37" t="str">
        <f>IFERROR(VLOOKUP(D2,DB!A:F,6,0),"")</f>
        <v>Generator-SG</v>
      </c>
      <c r="J2" s="37" t="str">
        <f>IFERROR(VLOOKUP(D2,DB!A:G,7,0),"")</f>
        <v>Vandalized</v>
      </c>
      <c r="K2" s="37" t="s">
        <v>39060</v>
      </c>
      <c r="L2" s="37" t="str">
        <f>IFERROR(VLOOKUP(D2,DB!A:I,9,0),"")</f>
        <v>Latis</v>
      </c>
      <c r="M2" s="125"/>
    </row>
    <row r="3" spans="1:13" ht="30.75">
      <c r="A3" s="37" t="s">
        <v>39061</v>
      </c>
      <c r="B3" s="37" t="str">
        <f>IFERROR(VLOOKUP(D3,DB!A:K,11,0),"")</f>
        <v>R5</v>
      </c>
      <c r="C3" s="37">
        <v>1</v>
      </c>
      <c r="D3" s="37" t="s">
        <v>31295</v>
      </c>
      <c r="E3" s="37" t="s">
        <v>39043</v>
      </c>
      <c r="F3" s="38">
        <v>45926.188877314817</v>
      </c>
      <c r="G3" s="163">
        <f t="shared" ref="G3" ca="1" si="0">IFERROR(NOW()-F3,"")</f>
        <v>13.521503124997253</v>
      </c>
      <c r="H3" s="38">
        <v>45926.158159722225</v>
      </c>
      <c r="I3" s="37" t="str">
        <f>IFERROR(VLOOKUP(D3,DB!A:F,6,0),"")</f>
        <v>SCECO</v>
      </c>
      <c r="J3" s="37" t="str">
        <f>IFERROR(VLOOKUP(D3,DB!A:G,7,0),"")</f>
        <v>Good</v>
      </c>
      <c r="K3" s="37" t="s">
        <v>39062</v>
      </c>
      <c r="L3" s="37" t="str">
        <f>IFERROR(VLOOKUP(D3,DB!A:I,9,0),"")</f>
        <v>Latis</v>
      </c>
      <c r="M3" s="125"/>
    </row>
    <row r="4" spans="1:13" ht="15">
      <c r="A4" s="37"/>
      <c r="B4" s="37" t="str">
        <f>IFERROR(VLOOKUP(D4,DB!A:K,11,0),"")</f>
        <v/>
      </c>
      <c r="C4" s="37"/>
      <c r="D4" s="126"/>
      <c r="E4" s="37"/>
      <c r="F4" s="38"/>
      <c r="G4" s="39">
        <f t="shared" ref="G4:G21" ca="1" si="1">IFERROR(NOW()-F4,"")</f>
        <v>45939.710380439814</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45939.710380439814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45939.710380439814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45939.710380439814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45939.710380439814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45939.710380439814</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45939.710380439814</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45939.710380439814</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45939.710380439814</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45939.710380439814</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45939.710380439814</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45939.710380439814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45939.710380439814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45939.710380439814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45939.710380439814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45939.710380439814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45939.710380439814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45939.710380439814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ref="G22:G53" ca="1" si="2">IFERROR(NOW()-F22,"")</f>
        <v>45939.710380439814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45939.710380439814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45939.710380439814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45939.710380439814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45939.710380439814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45939.710380439814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45939.710380439814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45939.710380439814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45939.710380439814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45939.710380439814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45939.710380439814</v>
      </c>
      <c r="H32" s="38"/>
      <c r="I32" s="37" t="str">
        <f>IFERROR(VLOOKUP(D32,DB!A:F,6,0),"")</f>
        <v/>
      </c>
      <c r="J32" s="37" t="str">
        <f>IFERROR(VLOOKUP(D32,DB!A:G,7,0),"")</f>
        <v/>
      </c>
      <c r="K32" s="37"/>
      <c r="L32" s="37" t="str">
        <f>IFERROR(VLOOKUP(D32,DB!A:I,9,0),"")</f>
        <v/>
      </c>
    </row>
    <row r="33" spans="1:12" ht="15">
      <c r="A33" s="84"/>
      <c r="B33" s="84" t="str">
        <f>IFERROR(VLOOKUP(D33,DB!A:K,11,0),"")</f>
        <v/>
      </c>
      <c r="C33" s="84"/>
      <c r="D33" s="84"/>
      <c r="E33" s="84"/>
      <c r="F33" s="123"/>
      <c r="G33" s="124">
        <f t="shared" ca="1" si="2"/>
        <v>45939.710380439814</v>
      </c>
      <c r="H33" s="123"/>
      <c r="I33" s="84" t="str">
        <f>IFERROR(VLOOKUP(D33,DB!A:F,6,0),"")</f>
        <v/>
      </c>
      <c r="J33" s="84" t="str">
        <f>IFERROR(VLOOKUP(D33,DB!A:G,7,0),"")</f>
        <v/>
      </c>
      <c r="K33" s="84"/>
      <c r="L33" s="84" t="str">
        <f>IFERROR(VLOOKUP(D33,DB!A:I,9,0),"")</f>
        <v/>
      </c>
    </row>
    <row r="34" spans="1:12" ht="15">
      <c r="A34" s="37"/>
      <c r="B34" s="37" t="str">
        <f>IFERROR(VLOOKUP(D34,DB!A:K,11,0),"")</f>
        <v/>
      </c>
      <c r="C34" s="37"/>
      <c r="D34" s="37"/>
      <c r="E34" s="37"/>
      <c r="F34" s="38"/>
      <c r="G34" s="39">
        <f t="shared" ca="1" si="2"/>
        <v>45939.710380439814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45939.710380439814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45939.710380439814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45939.710380439814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45939.710380439814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45939.710380439814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45939.710380439814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45939.710380439814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45939.710380439814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45939.710380439814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45939.710380439814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45939.710380439814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45939.710380439814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45939.710380439814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45939.710380439814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45939.710380439814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45939.710380439814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45939.710380439814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45939.710380439814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45939.710380439814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ref="G54:G85" ca="1" si="3">IFERROR(NOW()-F54,"")</f>
        <v>45939.710380439814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45939.710380439814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45939.710380439814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45939.710380439814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45939.710380439814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45939.710380439814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45939.710380439814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45939.710380439814</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3"/>
      <c r="G62" s="124">
        <f t="shared" ca="1" si="3"/>
        <v>45939.710380439814</v>
      </c>
      <c r="H62" s="123"/>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t="shared" ca="1" si="3"/>
        <v>45939.710380439814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45939.710380439814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45939.710380439814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45939.710380439814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45939.710380439814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45939.710380439814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45939.710380439814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45939.710380439814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45939.710380439814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45939.710380439814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45939.710380439814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45939.710380439814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45939.710380439814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45939.710380439814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45939.710380439814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45939.710380439814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45939.710380439814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45939.710380439814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45939.710380439814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45939.710380439814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45939.710380439814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45939.710380439814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45939.710380439814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ref="G86:G117" ca="1" si="4">IFERROR(NOW()-F86,"")</f>
        <v>45939.710380439814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45939.710380439814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45939.710380439814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45939.710380439814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45939.710380439814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45939.710380439814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45939.710380439814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45939.710380439814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45939.710380439814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45939.710380439814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45939.710380439814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45939.710380439814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45939.710380439814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45939.710380439814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45939.710380439814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45939.710380439814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45939.710380439814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45939.710380439814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45939.710380439814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45939.710380439814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45939.710380439814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45939.710380439814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45939.710380439814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45939.710380439814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45939.710380439814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45939.710380439814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45939.710380439814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45939.710380439814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45939.710380439814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45939.710380439814</v>
      </c>
      <c r="H115" s="38"/>
      <c r="I115" s="37" t="str">
        <f>IFERROR(VLOOKUP(D115,DB!A:F,6,0),"")</f>
        <v/>
      </c>
      <c r="J115" s="37" t="str">
        <f>IFERROR(VLOOKUP(D115,DB!A:G,7,0),"")</f>
        <v/>
      </c>
      <c r="K115" s="37"/>
      <c r="L115" s="37" t="str">
        <f>IFERROR(VLOOKUP(D115,DB!A:I,9,0),"")</f>
        <v/>
      </c>
    </row>
    <row r="116" spans="1:12" ht="15">
      <c r="A116" s="84"/>
      <c r="B116" s="84" t="str">
        <f>IFERROR(VLOOKUP(D116,DB!A:K,11,0),"")</f>
        <v/>
      </c>
      <c r="C116" s="84"/>
      <c r="D116" s="84"/>
      <c r="E116" s="84"/>
      <c r="F116" s="123"/>
      <c r="G116" s="124">
        <f t="shared" ca="1" si="4"/>
        <v>45939.710380439814</v>
      </c>
      <c r="H116" s="123"/>
      <c r="I116" s="84" t="str">
        <f>IFERROR(VLOOKUP(D116,DB!A:F,6,0),"")</f>
        <v/>
      </c>
      <c r="J116" s="84" t="str">
        <f>IFERROR(VLOOKUP(D116,DB!A:G,7,0),"")</f>
        <v/>
      </c>
      <c r="K116" s="84"/>
      <c r="L116" s="84" t="str">
        <f>IFERROR(VLOOKUP(D116,DB!A:I,9,0),"")</f>
        <v/>
      </c>
    </row>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6" ht="15"/>
    <row r="789" ht="15"/>
    <row r="791" ht="15"/>
    <row r="794" ht="15"/>
    <row r="802" ht="15"/>
    <row r="803" ht="15"/>
    <row r="805" ht="15"/>
    <row r="806" ht="15"/>
    <row r="810" ht="15"/>
    <row r="811" ht="15"/>
    <row r="813" ht="15"/>
    <row r="814" ht="15"/>
    <row r="815" ht="15"/>
    <row r="816" ht="15"/>
    <row r="817" ht="15"/>
    <row r="818" ht="15"/>
    <row r="819" ht="15"/>
    <row r="820"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3" ht="15"/>
    <row r="874" ht="15"/>
    <row r="877" ht="15"/>
    <row r="915" ht="15"/>
    <row r="916" ht="15"/>
    <row r="918" ht="15"/>
    <row r="919" ht="15"/>
    <row r="920" ht="15"/>
    <row r="922" ht="15"/>
    <row r="923" ht="15"/>
    <row r="927" ht="15"/>
    <row r="928" ht="15"/>
    <row r="930" ht="15"/>
    <row r="931" ht="15"/>
    <row r="933" ht="15"/>
    <row r="934" ht="15"/>
    <row r="935" ht="15"/>
    <row r="936" ht="15"/>
    <row r="937" ht="15"/>
    <row r="938" ht="15"/>
    <row r="939" ht="15"/>
    <row r="940" ht="15"/>
    <row r="941" ht="15"/>
    <row r="943" ht="15"/>
    <row r="944" ht="15"/>
    <row r="946" ht="15"/>
    <row r="947"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6" ht="15"/>
    <row r="987" ht="15"/>
    <row r="989" ht="15"/>
    <row r="990" ht="15"/>
    <row r="991" ht="15"/>
    <row r="992" ht="15"/>
    <row r="993" ht="15"/>
    <row r="994" ht="15"/>
    <row r="995" ht="15"/>
    <row r="996" ht="15"/>
    <row r="998" ht="15"/>
    <row r="999" ht="15"/>
    <row r="1001" ht="15"/>
    <row r="1002" ht="15"/>
    <row r="1005" ht="15"/>
    <row r="1006" ht="15"/>
    <row r="1009" ht="15"/>
    <row r="1012" ht="15"/>
    <row r="1013" ht="15"/>
    <row r="1015" ht="15"/>
    <row r="1016" ht="15"/>
    <row r="1018" ht="15"/>
    <row r="1019" ht="15"/>
    <row r="1021" ht="15"/>
    <row r="1022" ht="15"/>
    <row r="1024" ht="15"/>
    <row r="1025" ht="15"/>
    <row r="1026" ht="15"/>
    <row r="1027" ht="15"/>
    <row r="1028" ht="15"/>
    <row r="1029" ht="15"/>
    <row r="1030" ht="15"/>
    <row r="1031" ht="15"/>
    <row r="1032" ht="15"/>
    <row r="1033" ht="15"/>
    <row r="1034" ht="15"/>
    <row r="1035" ht="15"/>
    <row r="1036" ht="15"/>
    <row r="1037" ht="15"/>
    <row r="1038" ht="15"/>
    <row r="1039" ht="15"/>
    <row r="1040" ht="15"/>
    <row r="1043" ht="15"/>
    <row r="1214" ht="15"/>
    <row r="1215" ht="15"/>
    <row r="1217" ht="15"/>
    <row r="1218" ht="15"/>
    <row r="1225" ht="15"/>
    <row r="1226" ht="15"/>
    <row r="1227" ht="15"/>
    <row r="1228" ht="15"/>
    <row r="1229" ht="15"/>
    <row r="1230" ht="15"/>
    <row r="1233" ht="15"/>
    <row r="1234" ht="15"/>
    <row r="1235" ht="15"/>
    <row r="1236" ht="15"/>
    <row r="1237" ht="15"/>
    <row r="1238" ht="15"/>
    <row r="1239"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0" ht="15"/>
    <row r="1262" ht="15"/>
    <row r="1263" ht="15"/>
    <row r="1264" ht="15"/>
    <row r="1265" ht="15"/>
    <row r="1266" ht="15"/>
    <row r="1267" ht="15"/>
    <row r="1268" ht="15"/>
    <row r="1269" ht="15"/>
    <row r="1270" ht="15"/>
    <row r="1271" ht="15"/>
    <row r="1272" ht="15"/>
    <row r="1273" ht="15"/>
    <row r="1274" ht="15"/>
    <row r="1275" ht="15"/>
    <row r="1276" ht="15"/>
    <row r="1277" ht="15"/>
    <row r="1278" ht="15"/>
    <row r="1279" ht="15"/>
    <row r="1282" ht="15"/>
    <row r="1289" ht="15"/>
    <row r="1292" ht="15"/>
    <row r="1293" ht="15"/>
    <row r="1295" ht="15"/>
    <row r="1296" ht="15"/>
    <row r="1297" ht="15"/>
    <row r="1300" ht="15"/>
    <row r="1301" ht="15"/>
    <row r="1304" ht="15"/>
    <row r="1306" ht="15"/>
    <row r="1307" ht="15"/>
    <row r="1309" ht="15"/>
    <row r="1310" ht="15"/>
    <row r="1312" ht="15"/>
    <row r="1313"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9" ht="15"/>
    <row r="1347" ht="15"/>
    <row r="1349" ht="15"/>
    <row r="1350" ht="15"/>
    <row r="1351" ht="15"/>
    <row r="1352" ht="15"/>
    <row r="1353" ht="15"/>
    <row r="1354" ht="15"/>
    <row r="1355" ht="15"/>
    <row r="1356" ht="15"/>
    <row r="1357" ht="15"/>
    <row r="1358" ht="15"/>
    <row r="1359" ht="15"/>
    <row r="1360" ht="15"/>
    <row r="1361" ht="15"/>
    <row r="1362" ht="15"/>
    <row r="1363" ht="15"/>
    <row r="1364" ht="15"/>
    <row r="1365" ht="15"/>
    <row r="1367" ht="15"/>
    <row r="1371"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7"/>
  <sheetViews>
    <sheetView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39063</v>
      </c>
      <c r="B2" s="149" t="s">
        <v>5398</v>
      </c>
      <c r="C2" s="148">
        <v>1</v>
      </c>
      <c r="D2" s="149" t="s">
        <v>34463</v>
      </c>
      <c r="E2" s="148" t="s">
        <v>39064</v>
      </c>
      <c r="F2" s="150">
        <v>45926.772847222222</v>
      </c>
      <c r="G2" s="151">
        <f ca="1">IFERROR(NOW()-F2,"-")</f>
        <v>12.937533217591408</v>
      </c>
      <c r="H2" s="152">
        <v>45927.449074074102</v>
      </c>
      <c r="I2" s="149" t="str">
        <f>IFERROR(VLOOKUP(D2,DB!A:F,6,0),"")</f>
        <v>SCECO</v>
      </c>
      <c r="J2" s="149" t="str">
        <f>IFERROR(VLOOKUP(D2,DB!A:G,7,0),"")</f>
        <v>Weak</v>
      </c>
      <c r="K2" s="148" t="s">
        <v>39065</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39066</v>
      </c>
      <c r="B3" s="149" t="str">
        <f>IFERROR(VLOOKUP(D3,DB!A:K,11,0),"")</f>
        <v>R6</v>
      </c>
      <c r="C3" s="148">
        <v>1</v>
      </c>
      <c r="D3" s="149" t="s">
        <v>34282</v>
      </c>
      <c r="E3" s="148" t="s">
        <v>38964</v>
      </c>
      <c r="F3" s="152">
        <v>45939.529062499998</v>
      </c>
      <c r="G3" s="151">
        <f ca="1">IFERROR(NOW()-F3,"-")</f>
        <v>0.18131793981592637</v>
      </c>
      <c r="H3" s="152">
        <v>45927.987534722219</v>
      </c>
      <c r="I3" s="149" t="str">
        <f>IFERROR(VLOOKUP(D3,DB!A:F,6,0),"")</f>
        <v>SCECO</v>
      </c>
      <c r="J3" s="149" t="str">
        <f>IFERROR(VLOOKUP(D3,DB!A:G,7,0),"")</f>
        <v>Vandalized</v>
      </c>
      <c r="K3" s="148" t="s">
        <v>39067</v>
      </c>
      <c r="L3" s="149" t="str">
        <f>IFERROR(VLOOKUP(D3,DB!A:I,9,0),"")</f>
        <v>Latis</v>
      </c>
    </row>
    <row r="4" spans="1:16383" ht="31.5" customHeight="1">
      <c r="A4" s="148" t="s">
        <v>39068</v>
      </c>
      <c r="B4" s="149" t="s">
        <v>5398</v>
      </c>
      <c r="C4" s="148">
        <v>1</v>
      </c>
      <c r="D4" s="149" t="s">
        <v>32861</v>
      </c>
      <c r="E4" s="148" t="s">
        <v>39064</v>
      </c>
      <c r="F4" s="150">
        <v>45933.880972222221</v>
      </c>
      <c r="G4" s="151">
        <f ca="1">IFERROR(NOW()-F4,"-")</f>
        <v>5.8294082175925723</v>
      </c>
      <c r="H4" s="152">
        <v>45929.455266203702</v>
      </c>
      <c r="I4" s="149" t="str">
        <f>IFERROR(VLOOKUP(D4,DB!A:F,6,0),"")</f>
        <v>SCECO</v>
      </c>
      <c r="J4" s="149" t="str">
        <f>IFERROR(VLOOKUP(D4,DB!A:G,7,0),"")</f>
        <v>In progress</v>
      </c>
      <c r="K4" s="148" t="s">
        <v>39065</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39069</v>
      </c>
      <c r="B5" s="149" t="s">
        <v>5398</v>
      </c>
      <c r="C5" s="148">
        <v>1</v>
      </c>
      <c r="D5" s="149" t="s">
        <v>33408</v>
      </c>
      <c r="E5" s="148" t="s">
        <v>38964</v>
      </c>
      <c r="F5" s="150">
        <v>45934.942245370374</v>
      </c>
      <c r="G5" s="151">
        <f ca="1">IFERROR(NOW()-F5,"-")</f>
        <v>4.7681350694401772</v>
      </c>
      <c r="H5" s="152">
        <v>45934.470231481479</v>
      </c>
      <c r="I5" s="149" t="str">
        <f>IFERROR(VLOOKUP(D5,DB!A:F,6,0),"")</f>
        <v>SCECO</v>
      </c>
      <c r="J5" s="149" t="str">
        <f>IFERROR(VLOOKUP(D5,DB!A:G,7,0),"")</f>
        <v>Dead</v>
      </c>
      <c r="K5" s="148" t="s">
        <v>39065</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39070</v>
      </c>
      <c r="B6" s="156" t="str">
        <f>IFERROR(VLOOKUP(D6,DB!A:K,11,0),"")</f>
        <v>R6</v>
      </c>
      <c r="C6" s="156">
        <v>4</v>
      </c>
      <c r="D6" s="156" t="s">
        <v>34871</v>
      </c>
      <c r="E6" s="156" t="s">
        <v>39043</v>
      </c>
      <c r="F6" s="161">
        <v>45939.632141203707</v>
      </c>
      <c r="G6" s="151">
        <f ca="1">IFERROR(NOW()-F6,"-")</f>
        <v>7.8239236107037868E-2</v>
      </c>
      <c r="H6" s="161">
        <v>45939.618263888886</v>
      </c>
      <c r="I6" s="156" t="str">
        <f>IFERROR(VLOOKUP(D6,DB!A:F,6,0),"")</f>
        <v>Generator-SG</v>
      </c>
      <c r="J6" s="156" t="str">
        <f>IFERROR(VLOOKUP(D6,DB!A:G,7,0),"")</f>
        <v>Dead</v>
      </c>
      <c r="K6" s="156" t="s">
        <v>39071</v>
      </c>
      <c r="L6" s="156" t="str">
        <f>IFERROR(VLOOKUP(D6,DB!A:I,9,0),"")</f>
        <v>Latis</v>
      </c>
    </row>
    <row r="7" spans="1:16383" ht="31.5" customHeight="1">
      <c r="A7" s="156" t="s">
        <v>39072</v>
      </c>
      <c r="B7" s="156" t="str">
        <f>IFERROR(VLOOKUP(D7,DB!A:K,11,0),"")</f>
        <v>R6</v>
      </c>
      <c r="C7" s="156">
        <v>2</v>
      </c>
      <c r="D7" s="156" t="s">
        <v>32685</v>
      </c>
      <c r="E7" s="156" t="s">
        <v>38964</v>
      </c>
      <c r="F7" s="161">
        <v>45939.637326388889</v>
      </c>
      <c r="G7" s="151">
        <f ca="1">IFERROR(NOW()-F7,"-")</f>
        <v>7.3054050924838521E-2</v>
      </c>
      <c r="H7" s="161">
        <v>45939.632824074077</v>
      </c>
      <c r="I7" s="156" t="str">
        <f>IFERROR(VLOOKUP(D7,DB!A:F,6,0),"")</f>
        <v>SCECO</v>
      </c>
      <c r="J7" s="156" t="str">
        <f>IFERROR(VLOOKUP(D7,DB!A:G,7,0),"")</f>
        <v>Dead</v>
      </c>
      <c r="K7" s="156" t="s">
        <v>39073</v>
      </c>
      <c r="L7" s="156" t="str">
        <f>IFERROR(VLOOKUP(D7,DB!A:I,9,0),"")</f>
        <v>Latis</v>
      </c>
    </row>
    <row r="8" spans="1:16383" ht="31.5" customHeight="1">
      <c r="A8" s="156" t="s">
        <v>39074</v>
      </c>
      <c r="B8" s="156" t="str">
        <f>IFERROR(VLOOKUP(D8,DB!A:K,11,0),"")</f>
        <v>R6</v>
      </c>
      <c r="C8" s="156">
        <v>1</v>
      </c>
      <c r="D8" s="156" t="s">
        <v>32435</v>
      </c>
      <c r="E8" s="156" t="s">
        <v>38964</v>
      </c>
      <c r="F8" s="156"/>
      <c r="G8" s="151">
        <f ca="1">IFERROR(NOW()-F8,"-")</f>
        <v>45939.710380439814</v>
      </c>
      <c r="H8" s="161">
        <v>45939.656064814815</v>
      </c>
      <c r="I8" s="156" t="str">
        <f>IFERROR(VLOOKUP(D8,DB!A:F,6,0),"")</f>
        <v>SCECO</v>
      </c>
      <c r="J8" s="156" t="str">
        <f>IFERROR(VLOOKUP(D8,DB!A:G,7,0),"")</f>
        <v>Good</v>
      </c>
      <c r="K8" s="156" t="s">
        <v>39075</v>
      </c>
      <c r="L8" s="156" t="str">
        <f>IFERROR(VLOOKUP(D8,DB!A:I,9,0),"")</f>
        <v>Latis</v>
      </c>
    </row>
    <row r="9" spans="1:16383" ht="31.5" customHeight="1">
      <c r="A9" s="156"/>
      <c r="B9" s="156" t="str">
        <f>IFERROR(VLOOKUP(D9,DB!A:K,11,0),"")</f>
        <v/>
      </c>
      <c r="C9" s="156"/>
      <c r="D9" s="156"/>
      <c r="E9" s="156"/>
      <c r="F9" s="156"/>
      <c r="G9" s="151">
        <f ca="1">IFERROR(NOW()-F9,"-")</f>
        <v>45939.710380439814</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64"/>
      <c r="E10" s="156"/>
      <c r="F10" s="156"/>
      <c r="G10" s="151">
        <f ca="1">IFERROR(NOW()-F10,"-")</f>
        <v>45939.710380439814</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45939.710380439814</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64"/>
      <c r="E12" s="156"/>
      <c r="F12" s="156"/>
      <c r="G12" s="151">
        <f ca="1">IFERROR(NOW()-F12,"-")</f>
        <v>45939.710380439814</v>
      </c>
      <c r="H12" s="156"/>
      <c r="I12" s="156" t="str">
        <f>IFERROR(VLOOKUP(D12,DB!A:F,6,0),"")</f>
        <v/>
      </c>
      <c r="J12" s="156" t="str">
        <f>IFERROR(VLOOKUP(D12,DB!A:G,7,0),"")</f>
        <v/>
      </c>
      <c r="K12" s="156"/>
      <c r="L12" s="156" t="str">
        <f>IFERROR(VLOOKUP(D12,DB!A:I,9,0),"")</f>
        <v/>
      </c>
    </row>
    <row r="13" spans="1:16383" ht="31.5" customHeight="1">
      <c r="A13" s="156"/>
      <c r="B13" s="156" t="str">
        <f>IFERROR(VLOOKUP(D13,DB!A:K,11,0),"")</f>
        <v/>
      </c>
      <c r="C13" s="156"/>
      <c r="D13" s="156"/>
      <c r="E13" s="156"/>
      <c r="F13" s="156"/>
      <c r="G13" s="151">
        <f ca="1">IFERROR(NOW()-F13,"-")</f>
        <v>45939.710380439814</v>
      </c>
      <c r="H13" s="156"/>
      <c r="I13" s="156" t="str">
        <f>IFERROR(VLOOKUP(D13,DB!A:F,6,0),"")</f>
        <v/>
      </c>
      <c r="J13" s="156" t="str">
        <f>IFERROR(VLOOKUP(D13,DB!A:G,7,0),"")</f>
        <v/>
      </c>
      <c r="K13" s="156"/>
      <c r="L13" s="156" t="str">
        <f>IFERROR(VLOOKUP(D13,DB!A:I,9,0),"")</f>
        <v/>
      </c>
    </row>
    <row r="14" spans="1:16383" ht="31.5" customHeight="1">
      <c r="A14" s="156"/>
      <c r="B14" s="156" t="str">
        <f>IFERROR(VLOOKUP(D14,DB!A:K,11,0),"")</f>
        <v/>
      </c>
      <c r="C14" s="156"/>
      <c r="D14" s="164"/>
      <c r="E14" s="156"/>
      <c r="F14" s="156"/>
      <c r="G14" s="151">
        <f ca="1">IFERROR(NOW()-F14,"-")</f>
        <v>45939.710380439814</v>
      </c>
      <c r="H14" s="156"/>
      <c r="I14" s="156" t="str">
        <f>IFERROR(VLOOKUP(D14,DB!A:F,6,0),"")</f>
        <v/>
      </c>
      <c r="J14" s="156" t="str">
        <f>IFERROR(VLOOKUP(D14,DB!A:G,7,0),"")</f>
        <v/>
      </c>
      <c r="K14" s="156"/>
      <c r="L14" s="156" t="str">
        <f>IFERROR(VLOOKUP(D14,DB!A:I,9,0),"")</f>
        <v/>
      </c>
    </row>
    <row r="15" spans="1:16383" ht="31.5" customHeight="1">
      <c r="A15" s="156"/>
      <c r="B15" s="156" t="str">
        <f>IFERROR(VLOOKUP(D15,DB!A:K,11,0),"")</f>
        <v/>
      </c>
      <c r="C15" s="156"/>
      <c r="D15" s="156"/>
      <c r="E15" s="156"/>
      <c r="F15" s="156"/>
      <c r="G15" s="151">
        <f ca="1">IFERROR(NOW()-F15,"-")</f>
        <v>45939.710380439814</v>
      </c>
      <c r="H15" s="156"/>
      <c r="I15" s="156" t="str">
        <f>IFERROR(VLOOKUP(D15,DB!A:F,6,0),"")</f>
        <v/>
      </c>
      <c r="J15" s="156" t="str">
        <f>IFERROR(VLOOKUP(D15,DB!A:G,7,0),"")</f>
        <v/>
      </c>
      <c r="K15" s="156"/>
      <c r="L15" s="156" t="str">
        <f>IFERROR(VLOOKUP(D15,DB!A:I,9,0),"")</f>
        <v/>
      </c>
    </row>
    <row r="16" spans="1:16383" ht="31.5" customHeight="1">
      <c r="A16" s="156"/>
      <c r="B16" s="156" t="str">
        <f>IFERROR(VLOOKUP(D16,DB!A:K,11,0),"")</f>
        <v/>
      </c>
      <c r="C16" s="156"/>
      <c r="D16" s="156"/>
      <c r="E16" s="156"/>
      <c r="F16" s="156"/>
      <c r="G16" s="151">
        <f ca="1">IFERROR(NOW()-F16,"-")</f>
        <v>45939.710380439814</v>
      </c>
      <c r="H16" s="156"/>
      <c r="I16" s="156" t="str">
        <f>IFERROR(VLOOKUP(D16,DB!A:F,6,0),"")</f>
        <v/>
      </c>
      <c r="J16" s="156" t="str">
        <f>IFERROR(VLOOKUP(D16,DB!A:G,7,0),"")</f>
        <v/>
      </c>
      <c r="K16" s="156"/>
      <c r="L16" s="156" t="str">
        <f>IFERROR(VLOOKUP(D16,DB!A:I,9,0),"")</f>
        <v/>
      </c>
    </row>
    <row r="17" spans="1:12" ht="31.5" customHeight="1">
      <c r="A17" s="156"/>
      <c r="B17" s="156" t="str">
        <f>IFERROR(VLOOKUP(D17,DB!A:K,11,0),"")</f>
        <v/>
      </c>
      <c r="C17" s="156"/>
      <c r="D17" s="156"/>
      <c r="E17" s="156"/>
      <c r="F17" s="156"/>
      <c r="G17" s="151">
        <f ca="1">IFERROR(NOW()-F17,"-")</f>
        <v>45939.710380439814</v>
      </c>
      <c r="H17" s="156"/>
      <c r="I17" s="156" t="str">
        <f>IFERROR(VLOOKUP(D17,DB!A:F,6,0),"")</f>
        <v/>
      </c>
      <c r="J17" s="156" t="str">
        <f>IFERROR(VLOOKUP(D17,DB!A:G,7,0),"")</f>
        <v/>
      </c>
      <c r="K17" s="156"/>
      <c r="L17" s="156" t="str">
        <f>IFERROR(VLOOKUP(D17,DB!A:I,9,0),"")</f>
        <v/>
      </c>
    </row>
    <row r="18" spans="1:12" ht="31.5" customHeight="1">
      <c r="A18" s="156"/>
      <c r="B18" s="156" t="str">
        <f>IFERROR(VLOOKUP(D18,DB!A:K,11,0),"")</f>
        <v/>
      </c>
      <c r="C18" s="156"/>
      <c r="D18" s="156"/>
      <c r="E18" s="156"/>
      <c r="F18" s="156"/>
      <c r="G18" s="151">
        <f ca="1">IFERROR(NOW()-F18,"-")</f>
        <v>45939.710380439814</v>
      </c>
      <c r="H18" s="156"/>
      <c r="I18" s="156" t="str">
        <f>IFERROR(VLOOKUP(D18,DB!A:F,6,0),"")</f>
        <v/>
      </c>
      <c r="J18" s="156" t="str">
        <f>IFERROR(VLOOKUP(D18,DB!A:G,7,0),"")</f>
        <v/>
      </c>
      <c r="K18" s="156"/>
      <c r="L18" s="156" t="str">
        <f>IFERROR(VLOOKUP(D18,DB!A:I,9,0),"")</f>
        <v/>
      </c>
    </row>
    <row r="19" spans="1:12" ht="31.5" customHeight="1">
      <c r="A19" s="156"/>
      <c r="B19" s="156" t="str">
        <f>IFERROR(VLOOKUP(D19,DB!A:K,11,0),"")</f>
        <v/>
      </c>
      <c r="C19" s="156"/>
      <c r="D19" s="156"/>
      <c r="E19" s="156"/>
      <c r="F19" s="156"/>
      <c r="G19" s="151">
        <f ca="1">IFERROR(NOW()-F19,"-")</f>
        <v>45939.710380439814</v>
      </c>
      <c r="H19" s="156"/>
      <c r="I19" s="156" t="str">
        <f>IFERROR(VLOOKUP(D19,DB!A:F,6,0),"")</f>
        <v/>
      </c>
      <c r="J19" s="156" t="str">
        <f>IFERROR(VLOOKUP(D19,DB!A:G,7,0),"")</f>
        <v/>
      </c>
      <c r="K19" s="156"/>
      <c r="L19" s="156" t="str">
        <f>IFERROR(VLOOKUP(D19,DB!A:I,9,0),"")</f>
        <v/>
      </c>
    </row>
    <row r="20" spans="1:12" ht="31.5" customHeight="1">
      <c r="A20" s="110"/>
      <c r="B20" s="157" t="str">
        <f>IFERROR(VLOOKUP(D20,DB!A:K,11,0),"")</f>
        <v/>
      </c>
      <c r="C20" s="157"/>
      <c r="D20" s="157"/>
      <c r="E20" s="158"/>
      <c r="F20" s="113"/>
      <c r="G20" s="151">
        <f ca="1">IFERROR(NOW()-F20,"-")</f>
        <v>45939.710380439814</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1">
        <f ca="1">IFERROR(NOW()-F21,"-")</f>
        <v>45939.710380439814</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1">
        <f ca="1">IFERROR(NOW()-F22,"-")</f>
        <v>45939.710380439814</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1">
        <f ca="1">IFERROR(NOW()-F23,"-")</f>
        <v>45939.710380439814</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1">
        <f ca="1">IFERROR(NOW()-F24,"-")</f>
        <v>45939.710380439814</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45939.710380439814</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45939.710380439814</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45939.710380439814</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45939.710380439814</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45939.710380439814</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45939.710380439814</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45939.710380439814</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45939.710380439814</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45939.710380439814</v>
      </c>
      <c r="H33" s="113"/>
      <c r="I33" s="157" t="str">
        <f>IFERROR(VLOOKUP(D33,DB!A:F,6,0),"")</f>
        <v/>
      </c>
      <c r="J33" s="157" t="str">
        <f>IFERROR(VLOOKUP(D33,DB!A:G,7,0),"")</f>
        <v/>
      </c>
      <c r="K33" s="160"/>
      <c r="L33" s="158" t="str">
        <f>IFERROR(VLOOKUP(D33,DB!A:I,9,0),"")</f>
        <v/>
      </c>
    </row>
    <row r="34" spans="1:12" ht="31.5" customHeight="1">
      <c r="A34" s="110"/>
      <c r="B34" s="157" t="str">
        <f>IFERROR(VLOOKUP(D34,DB!A:K,11,0),"")</f>
        <v/>
      </c>
      <c r="C34" s="157"/>
      <c r="D34" s="157"/>
      <c r="E34" s="158"/>
      <c r="F34" s="113"/>
      <c r="G34" s="159">
        <f ca="1">IFERROR(NOW()-F34,"-")</f>
        <v>45939.710380439814</v>
      </c>
      <c r="H34" s="113"/>
      <c r="I34" s="157" t="str">
        <f>IFERROR(VLOOKUP(D34,DB!A:F,6,0),"")</f>
        <v/>
      </c>
      <c r="J34" s="157" t="str">
        <f>IFERROR(VLOOKUP(D34,DB!A:G,7,0),"")</f>
        <v/>
      </c>
      <c r="K34" s="160"/>
      <c r="L34" s="158" t="str">
        <f>IFERROR(VLOOKUP(D34,DB!A:I,9,0),"")</f>
        <v/>
      </c>
    </row>
    <row r="35" spans="1:12" ht="31.5" customHeight="1">
      <c r="A35" s="110"/>
      <c r="B35" s="157" t="str">
        <f>IFERROR(VLOOKUP(D35,DB!A:K,11,0),"")</f>
        <v/>
      </c>
      <c r="C35" s="157"/>
      <c r="D35" s="157"/>
      <c r="E35" s="158"/>
      <c r="F35" s="113"/>
      <c r="G35" s="159">
        <f ca="1">IFERROR(NOW()-F35,"-")</f>
        <v>45939.710380439814</v>
      </c>
      <c r="H35" s="113"/>
      <c r="I35" s="157" t="str">
        <f>IFERROR(VLOOKUP(D35,DB!A:F,6,0),"")</f>
        <v/>
      </c>
      <c r="J35" s="157" t="str">
        <f>IFERROR(VLOOKUP(D35,DB!A:G,7,0),"")</f>
        <v/>
      </c>
      <c r="K35" s="160"/>
      <c r="L35" s="158" t="str">
        <f>IFERROR(VLOOKUP(D35,DB!A:I,9,0),"")</f>
        <v/>
      </c>
    </row>
    <row r="36" spans="1:12" ht="31.5" customHeight="1">
      <c r="A36" s="110"/>
      <c r="B36" s="157" t="str">
        <f>IFERROR(VLOOKUP(D36,DB!A:K,11,0),"")</f>
        <v/>
      </c>
      <c r="C36" s="157"/>
      <c r="D36" s="157"/>
      <c r="E36" s="158"/>
      <c r="F36" s="113"/>
      <c r="G36" s="159">
        <f ca="1">IFERROR(NOW()-F36,"-")</f>
        <v>45939.710380439814</v>
      </c>
      <c r="H36" s="113"/>
      <c r="I36" s="157" t="str">
        <f>IFERROR(VLOOKUP(D36,DB!A:F,6,0),"")</f>
        <v/>
      </c>
      <c r="J36" s="157" t="str">
        <f>IFERROR(VLOOKUP(D36,DB!A:G,7,0),"")</f>
        <v/>
      </c>
      <c r="K36" s="160"/>
      <c r="L36" s="158" t="str">
        <f>IFERROR(VLOOKUP(D36,DB!A:I,9,0),"")</f>
        <v/>
      </c>
    </row>
    <row r="37" spans="1:12" ht="31.5" customHeight="1">
      <c r="A37" s="110"/>
      <c r="B37" s="157" t="str">
        <f>IFERROR(VLOOKUP(D37,DB!A:K,11,0),"")</f>
        <v/>
      </c>
      <c r="C37" s="157"/>
      <c r="D37" s="157"/>
      <c r="E37" s="158"/>
      <c r="F37" s="113"/>
      <c r="G37" s="159">
        <f ca="1">IFERROR(NOW()-F37,"-")</f>
        <v>45939.710380439814</v>
      </c>
      <c r="H37" s="113"/>
      <c r="I37" s="157" t="str">
        <f>IFERROR(VLOOKUP(D37,DB!A:F,6,0),"")</f>
        <v/>
      </c>
      <c r="J37" s="157" t="str">
        <f>IFERROR(VLOOKUP(D37,DB!A:G,7,0),"")</f>
        <v/>
      </c>
      <c r="K37" s="160"/>
      <c r="L37" s="158" t="str">
        <f>IFERROR(VLOOKUP(D37,DB!A:I,9,0),"")</f>
        <v/>
      </c>
    </row>
    <row r="38" spans="1:12" ht="31.5" customHeight="1">
      <c r="A38" s="110"/>
      <c r="B38" s="157" t="str">
        <f>IFERROR(VLOOKUP(D38,DB!A:K,11,0),"")</f>
        <v/>
      </c>
      <c r="C38" s="157"/>
      <c r="D38" s="157"/>
      <c r="E38" s="158"/>
      <c r="F38" s="113"/>
      <c r="G38" s="159">
        <f ca="1">IFERROR(NOW()-F38,"-")</f>
        <v>45939.710380439814</v>
      </c>
      <c r="H38" s="113"/>
      <c r="I38" s="157" t="str">
        <f>IFERROR(VLOOKUP(D38,DB!A:F,6,0),"")</f>
        <v/>
      </c>
      <c r="J38" s="157" t="str">
        <f>IFERROR(VLOOKUP(D38,DB!A:G,7,0),"")</f>
        <v/>
      </c>
      <c r="K38" s="160"/>
      <c r="L38" s="158" t="str">
        <f>IFERROR(VLOOKUP(D38,DB!A:I,9,0),"")</f>
        <v/>
      </c>
    </row>
    <row r="39" spans="1:12" ht="31.5" customHeight="1">
      <c r="A39" s="110"/>
      <c r="B39" s="157" t="str">
        <f>IFERROR(VLOOKUP(D39,DB!A:K,11,0),"")</f>
        <v/>
      </c>
      <c r="C39" s="157"/>
      <c r="D39" s="157"/>
      <c r="E39" s="158"/>
      <c r="F39" s="113"/>
      <c r="G39" s="159">
        <f ca="1">IFERROR(NOW()-F39,"-")</f>
        <v>45939.710380439814</v>
      </c>
      <c r="H39" s="113"/>
      <c r="I39" s="157" t="str">
        <f>IFERROR(VLOOKUP(D39,DB!A:F,6,0),"")</f>
        <v/>
      </c>
      <c r="J39" s="157" t="str">
        <f>IFERROR(VLOOKUP(D39,DB!A:G,7,0),"")</f>
        <v/>
      </c>
      <c r="K39" s="160"/>
      <c r="L39" s="158" t="str">
        <f>IFERROR(VLOOKUP(D39,DB!A:I,9,0),"")</f>
        <v/>
      </c>
    </row>
    <row r="40" spans="1:12" ht="31.5" customHeight="1">
      <c r="A40" s="110"/>
      <c r="B40" s="157" t="str">
        <f>IFERROR(VLOOKUP(D40,DB!A:K,11,0),"")</f>
        <v/>
      </c>
      <c r="C40" s="157"/>
      <c r="D40" s="157"/>
      <c r="E40" s="158"/>
      <c r="F40" s="113"/>
      <c r="G40" s="159">
        <f ca="1">IFERROR(NOW()-F40,"-")</f>
        <v>45939.710380439814</v>
      </c>
      <c r="H40" s="113"/>
      <c r="I40" s="157" t="str">
        <f>IFERROR(VLOOKUP(D40,DB!A:F,6,0),"")</f>
        <v/>
      </c>
      <c r="J40" s="157" t="str">
        <f>IFERROR(VLOOKUP(D40,DB!A:G,7,0),"")</f>
        <v/>
      </c>
      <c r="K40" s="160"/>
      <c r="L40" s="158" t="str">
        <f>IFERROR(VLOOKUP(D40,DB!A:I,9,0),"")</f>
        <v/>
      </c>
    </row>
    <row r="41" spans="1:12" ht="31.5" customHeight="1">
      <c r="A41" s="110"/>
      <c r="B41" s="109" t="str">
        <f>IFERROR(VLOOKUP(D41,DB!A:K,11,0),"")</f>
        <v/>
      </c>
      <c r="C41" s="111"/>
      <c r="D41" s="109"/>
      <c r="E41" s="112"/>
      <c r="F41" s="113"/>
      <c r="G41" s="81">
        <f ca="1">IFERROR(NOW()-F41,"-")</f>
        <v>45939.710380439814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45939.710380439814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45939.710380439814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45939.710380439814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45939.710380439814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45939.710380439814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45939.710380439814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45939.710380439814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45939.710380439814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45939.710380439814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45939.710380439814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45939.710380439814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45939.710380439814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45939.710380439814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45939.710380439814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45939.710380439814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45939.710380439814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45939.710380439814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45939.710380439814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45939.710380439814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45939.710380439814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45939.710380439814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45939.710380439814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45939.710380439814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45939.710380439814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45939.710380439814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45939.710380439814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45939.710380439814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45939.710380439814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45939.710380439814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45939.710380439814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45939.710380439814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45939.710380439814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45939.710380439814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45939.710380439814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45939.710380439814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45939.710380439814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45939.710380439814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45939.710380439814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45939.710380439814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45939.710380439814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45939.710380439814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45939.710380439814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45939.710380439814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45939.710380439814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45939.710380439814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45939.710380439814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45939.710380439814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45939.710380439814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45939.710380439814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45939.710380439814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45939.710380439814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45939.710380439814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45939.710380439814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45939.710380439814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45939.710380439814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45939.710380439814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45939.710380439814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45939.710380439814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45939.710380439814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45939.710380439814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45939.710380439814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45939.710380439814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45939.710380439814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45939.710380439814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45939.710380439814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45939.710380439814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45939.710380439814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45939.710380439814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45939.710380439814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45939.710380439814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45939.710380439814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45939.710380439814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45939.710380439814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45939.710380439814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45939.710380439814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45939.710380439814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45939.710380439814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45939.710380439814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45939.710380439814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45939.710380439814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45939.710380439814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45939.710380439814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45939.710380439814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45939.710380439814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45939.710380439814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45939.710380439814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45939.710380439814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45939.710380439814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45939.710380439814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45939.710380439814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45939.710380439814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45939.710380439814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45939.710380439814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45939.710380439814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45939.710380439814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45939.710380439814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45939.710380439814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45939.710380439814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45939.710380439814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45939.710380439814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45939.710380439814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45939.710380439814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45939.710380439814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45939.710380439814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45939.710380439814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45939.710380439814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45939.710380439814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45939.710380439814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45939.710380439814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45939.710380439814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45939.710380439814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45939.710380439814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45939.710380439814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45939.710380439814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45939.710380439814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45939.710380439814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45939.710380439814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45939.710380439814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45939.710380439814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45939.710380439814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45939.710380439814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45939.710380439814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45939.710380439814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45939.710380439814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45939.710380439814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45939.710380439814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45939.710380439814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45939.710380439814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45939.710380439814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45939.710380439814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45939.710380439814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45939.710380439814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45939.710380439814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45939.710380439814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45939.710380439814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45939.710380439814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45939.710380439814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45939.710380439814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45939.710380439814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45939.710380439814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45939.710380439814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45939.710380439814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45939.710380439814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45939.710380439814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45939.710380439814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45939.710380439814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45939.710380439814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45939.710380439814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45939.710380439814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45939.710380439814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45939.710380439814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45939.710380439814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45939.710380439814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45939.710380439814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45939.710380439814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45939.710380439814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45939.710380439814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45939.710380439814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45939.710380439814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45939.710380439814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45939.710380439814</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45939.710380439814</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45939.710380439814</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45939.710380439814</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45939.710380439814</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45939.710380439814</v>
      </c>
      <c r="H207" s="113"/>
      <c r="I207" s="109" t="str">
        <f>IFERROR(VLOOKUP(D207,DB!A:F,6,0),"")</f>
        <v/>
      </c>
      <c r="J207" s="108" t="str">
        <f>IFERROR(VLOOKUP(D207,DB!A:G,7,0),"")</f>
        <v/>
      </c>
      <c r="K207" s="114"/>
      <c r="L207" s="115" t="str">
        <f>IFERROR(VLOOKUP(D207,DB!A:I,9,0),"")</f>
        <v/>
      </c>
    </row>
  </sheetData>
  <dataValidations count="2">
    <dataValidation allowBlank="1" showInputMessage="1" showErrorMessage="1" sqref="E1" xr:uid="{380493DB-286A-4683-AF55-C78F04945A49}"/>
    <dataValidation type="list" allowBlank="1" showInputMessage="1" showErrorMessage="1" sqref="E3 E5:E20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2025-10-09T14:02:56Z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