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520" documentId="13_ncr:1_{F6CB121F-512D-4AA6-A0C1-0FB36C537598}" xr6:coauthVersionLast="47" xr6:coauthVersionMax="47" xr10:uidLastSave="{D8AE6EAC-8360-4D99-AF35-B4A2F236586A}"/>
  <bookViews>
    <workbookView xWindow="-109" yWindow="-109" windowWidth="26301" windowHeight="14169"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6" l="1"/>
  <c r="J5" i="6"/>
  <c r="I5" i="6"/>
  <c r="B5" i="6"/>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<sst xmlns="http://schemas.openxmlformats.org/spreadsheetml/2006/main" count="178577" uniqueCount="39074">
  <si>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</si>
  <si>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</si>
  <si>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</si>
  <si>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</si>
  <si>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</si>
  <si>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</si>
  <si>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</si>
  <si>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</si>
  <si>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</si>
  <si>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</si>
  <si>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</si>
  <si>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</si>
  <si>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</si>
  <si>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</si>
  <si>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</si>
  <si>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</si>
  <si>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</si>
  <si>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</si>
  <si>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</si>
  <si>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</si>
  <si>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</si>
  <si>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</si>
  <si>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</si>
  <si>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</si>
  <si>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</si>
  <si>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</si>
  <si>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</si>
  <si>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</si>
  <si>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</si>
  <si>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</si>
  <si>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</si>
  <si>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</si>
  <si>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</si>
  <si>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</si>
  <si>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</si>
  <si>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</si>
  <si>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</si>
  <si>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</si>
  <si>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</si>
  <si>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</si>
  <si>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</si>
  <si>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</si>
  <si>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</si>
  <si>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</si>
  <si>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</si>
  <si>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</si>
  <si>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</si>
  <si>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</si>
  <si>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</si>
  <si>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</si>
  <si>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</si>
  <si>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</si>
  <si>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</si>
  <si>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</si>
  <si>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</si>
  <si>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</si>
  <si>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</si>
  <si>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</si>
  <si>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</si>
  <si>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</si>
  <si>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</si>
  <si>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</si>
  <si>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</si>
  <si>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</si>
  <si>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</si>
  <si>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</si>
  <si>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</si>
  <si>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</si>
  <si>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</si>
  <si>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</si>
  <si>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</si>
  <si>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</si>
  <si>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</si>
  <si>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</si>
  <si>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</si>
  <si>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</si>
  <si>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</si>
  <si>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</si>
  <si>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</si>
  <si>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</si>
  <si>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</si>
  <si>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</si>
  <si>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</si>
  <si>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</si>
  <si>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</si>
  <si>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</si>
  <si>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</si>
  <si>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</si>
  <si>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</si>
  <si>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</si>
  <si>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</si>
  <si>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</si>
  <si>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</si>
  <si>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</si>
  <si>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</si>
  <si>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</si>
  <si>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</si>
  <si>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</si>
  <si>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</si>
  <si>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</si>
  <si>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</si>
  <si>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</si>
  <si>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</si>
  <si>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</si>
  <si>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</si>
  <si>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</si>
  <si>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</si>
  <si>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</si>
  <si>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</si>
  <si>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</si>
  <si>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</si>
  <si>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</si>
  <si>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</si>
  <si>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</si>
  <si>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</si>
  <si>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</si>
  <si>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</si>
  <si>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</si>
  <si>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</si>
  <si>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</si>
  <si>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</si>
  <si>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</si>
  <si>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</si>
  <si>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</si>
  <si>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</si>
  <si>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</si>
  <si>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</si>
  <si>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</si>
  <si>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</si>
  <si>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</si>
  <si>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</si>
  <si>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</si>
  <si>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</si>
  <si>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</si>
  <si>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</si>
  <si>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</si>
  <si>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</si>
  <si>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</si>
  <si>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</si>
  <si>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</si>
  <si>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</si>
  <si>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</si>
  <si>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</si>
  <si>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</si>
  <si>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</si>
  <si>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</si>
  <si>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</si>
  <si>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</si>
  <si>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</si>
  <si>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</si>
  <si>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</si>
  <si>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</si>
  <si>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</si>
  <si>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</si>
  <si>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</si>
  <si>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</si>
  <si>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</si>
  <si>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</si>
  <si>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</si>
  <si>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</si>
  <si>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</si>
  <si>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</si>
  <si>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</si>
  <si>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</si>
  <si>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</si>
  <si>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</si>
  <si>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</si>
  <si>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</si>
  <si>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</si>
  <si>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</si>
  <si>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</si>
  <si>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</si>
  <si>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</si>
  <si>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</si>
  <si>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</si>
  <si>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</si>
  <si>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</si>
  <si>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</si>
  <si>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</si>
  <si>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</si>
  <si>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</si>
  <si>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</si>
  <si>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</si>
  <si>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</si>
  <si>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</si>
  <si>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</si>
  <si>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</si>
  <si>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</si>
  <si>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</si>
  <si>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</si>
  <si>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</si>
  <si>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</si>
  <si>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</si>
  <si>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</si>
  <si>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</si>
  <si>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</si>
  <si>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</si>
  <si>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</si>
  <si>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</si>
  <si>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</si>
  <si>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</si>
  <si>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</si>
  <si>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</si>
  <si>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</si>
  <si>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</si>
  <si>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</si>
  <si>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</si>
  <si>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</si>
  <si>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</si>
  <si>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</si>
  <si>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</si>
  <si>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</si>
  <si>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</si>
  <si>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</si>
  <si>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</si>
  <si>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</si>
  <si>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</si>
  <si>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</si>
  <si>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</si>
  <si>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</si>
  <si>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</si>
  <si>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</si>
  <si>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</si>
  <si>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</si>
  <si>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</si>
  <si>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</si>
  <si>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</si>
  <si>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</si>
  <si>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</si>
  <si>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</si>
  <si>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</si>
  <si>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</si>
  <si>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</si>
  <si>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</si>
  <si>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</si>
  <si>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</si>
  <si>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</si>
  <si>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</si>
  <si>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</si>
  <si>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</si>
  <si>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</si>
  <si>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</si>
  <si>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</si>
  <si>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</si>
  <si>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</si>
  <si>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</si>
  <si>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</si>
  <si>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</si>
  <si>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</si>
  <si>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</si>
  <si>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</si>
  <si>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</si>
  <si>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</si>
  <si>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</si>
  <si>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</si>
  <si>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</si>
  <si>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</si>
  <si>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</si>
  <si>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</si>
  <si>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</si>
  <si>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</si>
  <si>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</si>
  <si>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</si>
  <si>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</si>
  <si>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</si>
  <si>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</si>
  <si>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</si>
  <si>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</si>
  <si>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</si>
  <si>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</si>
  <si>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</si>
  <si>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</si>
  <si>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</si>
  <si>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</si>
  <si>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</si>
  <si>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</si>
  <si>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</si>
  <si>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</si>
  <si>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</si>
  <si>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</si>
  <si>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</si>
  <si>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</si>
  <si>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</si>
  <si>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</si>
  <si>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</si>
  <si>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</si>
  <si>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</si>
  <si>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</si>
  <si>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</si>
  <si>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</si>
  <si>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</si>
  <si>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</si>
  <si>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</si>
  <si>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</si>
  <si>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</si>
  <si>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</si>
  <si>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</si>
  <si>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</si>
  <si>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</si>
  <si>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</si>
  <si>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</si>
  <si>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</si>
  <si>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</si>
  <si>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</si>
  <si>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</si>
  <si>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</si>
  <si>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</si>
  <si>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</si>
  <si>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</si>
  <si>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</si>
  <si>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</si>
  <si>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</si>
  <si>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</si>
  <si>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</si>
  <si>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</si>
  <si>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</si>
  <si>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</si>
  <si>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</si>
  <si>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</si>
  <si>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</si>
  <si>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</si>
  <si>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</si>
  <si>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</si>
  <si>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</si>
  <si>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</si>
  <si>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</si>
  <si>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</si>
  <si>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</si>
  <si>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</si>
  <si>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</si>
  <si>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</si>
  <si>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</si>
  <si>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</si>
  <si>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</si>
  <si>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</si>
  <si>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</si>
  <si>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</si>
  <si>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</si>
  <si>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</si>
  <si>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</si>
  <si>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</si>
  <si>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</si>
  <si>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</si>
  <si>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</si>
  <si>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</si>
  <si>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</si>
  <si>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</si>
  <si>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</si>
  <si>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</si>
  <si>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</si>
  <si>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</si>
  <si>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</si>
  <si>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</si>
  <si>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</si>
  <si>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</si>
  <si>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</si>
  <si>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</si>
  <si>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</si>
  <si>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</si>
  <si>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</si>
  <si>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</si>
  <si>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</si>
  <si>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</si>
  <si>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</si>
  <si>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</si>
  <si>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</si>
  <si>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</si>
  <si>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</si>
  <si>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</si>
  <si>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</si>
  <si>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</si>
  <si>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</si>
  <si>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</si>
  <si>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</si>
  <si>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</si>
  <si>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</si>
  <si>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</si>
  <si>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</si>
  <si>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</si>
  <si>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</si>
  <si>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</si>
  <si>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</si>
  <si>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</si>
  <si>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</si>
  <si>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</si>
  <si>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</si>
  <si>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</si>
  <si>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</si>
  <si>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</si>
  <si>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</si>
  <si>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</si>
  <si>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</si>
  <si>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</si>
  <si>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</si>
  <si>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</si>
  <si>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</si>
  <si>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</si>
  <si>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</si>
  <si>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</si>
  <si>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</si>
  <si>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</si>
  <si>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</si>
  <si>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</si>
  <si>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</si>
  <si>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</si>
  <si>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</si>
  <si>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</si>
  <si>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</si>
  <si>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</si>
  <si>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</si>
  <si>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</si>
  <si>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</si>
  <si>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</si>
  <si>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</si>
  <si>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</si>
  <si>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</si>
  <si>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</si>
  <si>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</si>
  <si>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</si>
  <si>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</si>
  <si>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</si>
  <si>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</si>
  <si>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</si>
  <si>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</si>
  <si>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</si>
  <si>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</si>
  <si>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</si>
  <si>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</si>
  <si>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</si>
  <si>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</si>
  <si>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</si>
  <si>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</si>
  <si>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</si>
  <si>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</si>
  <si>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</si>
  <si>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</si>
  <si>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</si>
  <si>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</si>
  <si>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</si>
  <si>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</si>
  <si>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</si>
  <si>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</si>
  <si>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</si>
  <si>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</si>
  <si>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</si>
  <si>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</si>
  <si>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</si>
  <si>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</si>
  <si>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</si>
  <si>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</si>
  <si>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</si>
  <si>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</si>
  <si>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</si>
  <si>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</si>
  <si>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</si>
  <si>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</si>
  <si>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</si>
  <si>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</si>
  <si>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</si>
  <si>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</si>
  <si>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</si>
  <si>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</si>
  <si>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</si>
  <si>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</si>
  <si>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</si>
  <si>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</si>
  <si>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</si>
  <si>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</si>
  <si>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</si>
  <si>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</si>
  <si>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</si>
  <si>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</si>
  <si>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</si>
  <si>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</si>
  <si>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</si>
  <si>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</si>
  <si>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</si>
  <si>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</si>
  <si>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</si>
  <si>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</si>
  <si>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</si>
  <si>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</si>
  <si>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</si>
  <si>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</si>
  <si>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</si>
  <si>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</si>
  <si>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</si>
  <si>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</si>
  <si>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</si>
  <si>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</si>
  <si>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</si>
  <si>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</si>
  <si>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</si>
  <si>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</si>
  <si>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</si>
  <si>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</si>
  <si>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</si>
  <si>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</si>
  <si>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</si>
  <si>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</si>
  <si>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</si>
  <si>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</si>
  <si>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</si>
  <si>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</si>
  <si>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</si>
  <si>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</si>
  <si>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</si>
  <si>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</si>
  <si>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</si>
  <si>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</si>
  <si>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</si>
  <si>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</si>
  <si>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</si>
  <si>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</si>
  <si>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</si>
  <si>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</si>
  <si>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</si>
  <si>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</si>
  <si>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</si>
  <si>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</si>
  <si>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</si>
  <si>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</si>
  <si>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</si>
  <si>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</si>
  <si>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</si>
  <si>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</si>
  <si>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</si>
  <si>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</si>
  <si>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</si>
  <si>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</si>
  <si>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</si>
  <si>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</si>
  <si>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</si>
  <si>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</si>
  <si>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</si>
  <si>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</si>
  <si>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</si>
  <si>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</si>
  <si>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</si>
  <si>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</si>
  <si>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</si>
  <si>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</si>
  <si>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</si>
  <si>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</si>
  <si>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</si>
  <si>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</si>
  <si>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</si>
  <si>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</si>
  <si>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</si>
  <si>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</si>
  <si>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</si>
  <si>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</si>
  <si>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</si>
  <si>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</si>
  <si>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</si>
  <si>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</si>
  <si>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</si>
  <si>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</si>
  <si>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</si>
  <si>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</si>
  <si>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</si>
  <si>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</si>
  <si>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</si>
  <si>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</si>
  <si>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</si>
  <si>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</si>
  <si>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</si>
  <si>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</si>
  <si>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</si>
  <si>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</si>
  <si>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</si>
  <si>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</si>
  <si>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</si>
  <si>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</si>
  <si>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</si>
  <si>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</si>
  <si>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</si>
  <si>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</si>
  <si>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</si>
  <si>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</si>
  <si>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</si>
  <si>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</si>
  <si>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</si>
  <si>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</si>
  <si>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</si>
  <si>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</si>
  <si>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</si>
  <si>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</si>
  <si>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</si>
  <si>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</si>
  <si>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</si>
  <si>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</si>
  <si>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</si>
  <si>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</si>
  <si>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</si>
  <si>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</si>
  <si>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</si>
  <si>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</si>
  <si>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</si>
  <si>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</si>
  <si>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</si>
  <si>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</si>
  <si>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</si>
  <si>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</si>
  <si>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</si>
  <si>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</si>
  <si>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</si>
  <si>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</si>
  <si>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</si>
  <si>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</si>
  <si>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</si>
  <si>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</si>
  <si>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</si>
  <si>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</si>
  <si>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</si>
  <si>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</si>
  <si>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</si>
  <si>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</si>
  <si>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</si>
  <si>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</si>
  <si>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</si>
  <si>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</si>
  <si>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</si>
  <si>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</si>
  <si>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</si>
  <si>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</si>
  <si>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</si>
  <si>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</si>
  <si>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</si>
  <si>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</si>
  <si>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</si>
  <si>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</si>
  <si>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</si>
  <si>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</si>
  <si>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</si>
  <si>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</si>
  <si>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</si>
  <si>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</si>
  <si>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</si>
  <si>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</si>
  <si>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</si>
  <si>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</si>
  <si>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</si>
  <si>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</si>
  <si>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</si>
  <si>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</si>
  <si>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</si>
  <si>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</si>
  <si>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</si>
  <si>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</si>
  <si>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</si>
  <si>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</si>
  <si>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</si>
  <si>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</si>
  <si>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</si>
  <si>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</si>
  <si>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</si>
  <si>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</si>
  <si>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</si>
  <si>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</si>
  <si>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</si>
  <si>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</si>
  <si>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</si>
  <si>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</si>
  <si>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</si>
  <si>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</si>
  <si>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</si>
  <si>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</si>
  <si>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</si>
  <si>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</si>
  <si>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</si>
  <si>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</si>
  <si>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</si>
  <si>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</si>
  <si>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</si>
  <si>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</si>
  <si>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</si>
  <si>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</si>
  <si>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</si>
  <si>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</si>
  <si>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</si>
  <si>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</si>
  <si>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</si>
  <si>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</si>
  <si>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</si>
  <si>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</si>
  <si>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</si>
  <si>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</si>
  <si>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</si>
  <si>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</si>
  <si>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</si>
  <si>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</si>
  <si>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</si>
  <si>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</si>
  <si>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</si>
  <si>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</si>
  <si>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</si>
  <si>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</si>
  <si>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</si>
  <si>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</si>
  <si>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</si>
  <si>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</si>
  <si>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</si>
  <si>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</si>
  <si>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</si>
  <si>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</si>
  <si>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</si>
  <si>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</si>
  <si>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</si>
  <si>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</si>
  <si>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</si>
  <si>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</si>
  <si>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</si>
  <si>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</si>
  <si>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</si>
  <si>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</si>
  <si>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</si>
  <si>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</si>
  <si>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</si>
  <si>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</si>
  <si>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</si>
  <si>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</si>
  <si>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</si>
  <si>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</si>
  <si>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</si>
  <si>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</si>
  <si>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</si>
  <si>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</si>
  <si>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</si>
  <si>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</si>
  <si>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</si>
  <si>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</si>
  <si>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</si>
  <si>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</si>
  <si>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</si>
  <si>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</si>
  <si>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</si>
  <si>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</si>
  <si>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</si>
  <si>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</si>
  <si>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</si>
  <si>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</si>
  <si>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</si>
  <si>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</si>
  <si>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</si>
  <si>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</si>
  <si>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</si>
  <si>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</si>
  <si>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</si>
  <si>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</si>
  <si>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</si>
  <si>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</si>
  <si>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</si>
  <si>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</si>
  <si>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</si>
  <si>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</si>
  <si>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</si>
  <si>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</si>
  <si>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</si>
  <si>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</si>
  <si>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</si>
  <si>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</si>
  <si>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</si>
  <si>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</si>
  <si>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</si>
  <si>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</si>
  <si>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</si>
  <si>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</si>
  <si>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</si>
  <si>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</si>
  <si>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</si>
  <si>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</si>
  <si>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</si>
  <si>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</si>
  <si>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</si>
  <si>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</si>
  <si>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</si>
  <si>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</si>
  <si>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</si>
  <si>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</si>
  <si>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</si>
  <si>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</si>
  <si>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</si>
  <si>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</si>
  <si>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</si>
  <si>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</si>
  <si>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</si>
  <si>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</si>
  <si>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</si>
  <si>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</si>
  <si>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</si>
  <si>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</si>
  <si>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</si>
  <si>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</si>
  <si>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</si>
  <si>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</si>
  <si>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</si>
  <si>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</si>
  <si>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</si>
  <si>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</si>
  <si>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</si>
  <si>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</si>
  <si>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</si>
  <si>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</si>
  <si>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</si>
  <si>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</si>
  <si>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</si>
  <si>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</si>
  <si>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</si>
  <si>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</si>
  <si>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</si>
  <si>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</si>
  <si>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</si>
  <si>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</si>
  <si>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</si>
  <si>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</si>
  <si>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</si>
  <si>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</si>
  <si>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</si>
  <si>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</si>
  <si>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</si>
  <si>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</si>
  <si>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</si>
  <si>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</si>
  <si>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</si>
  <si>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</si>
  <si>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</si>
  <si>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</si>
  <si>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</si>
  <si>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</si>
  <si>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</si>
  <si>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</si>
  <si>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</si>
  <si>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</si>
  <si>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</si>
  <si>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</si>
  <si>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</si>
  <si>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</si>
  <si>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</si>
  <si>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</si>
  <si>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</si>
  <si>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</si>
  <si>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</si>
  <si>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</si>
  <si>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</si>
  <si>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</si>
  <si>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</si>
  <si>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</si>
  <si>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</si>
  <si>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</si>
  <si>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</si>
  <si>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</si>
  <si>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</si>
  <si>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</si>
  <si>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</si>
  <si>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</si>
  <si>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</si>
  <si>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</si>
  <si>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</si>
  <si>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</si>
  <si>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</si>
  <si>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</si>
  <si>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</si>
  <si>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</si>
  <si>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</si>
  <si>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</si>
  <si>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</si>
  <si>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</si>
  <si>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</si>
  <si>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</si>
  <si>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</si>
  <si>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</si>
  <si>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</si>
  <si>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</si>
  <si>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</si>
  <si>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</si>
  <si>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</si>
  <si>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</si>
  <si>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</si>
  <si>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</si>
  <si>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</si>
  <si>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</si>
  <si>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</si>
  <si>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</si>
  <si>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</si>
  <si>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</si>
  <si>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</si>
  <si>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</si>
  <si>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</si>
  <si>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</si>
  <si>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</si>
  <si>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</si>
  <si>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</si>
  <si>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</si>
  <si>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</si>
  <si>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</si>
  <si>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</si>
  <si>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</si>
  <si>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</si>
  <si>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</si>
  <si>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</si>
  <si>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</si>
  <si>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</si>
  <si>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</si>
  <si>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</si>
  <si>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</si>
  <si>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</si>
  <si>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</si>
  <si>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</si>
  <si>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</si>
  <si>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</si>
  <si>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</si>
  <si>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</si>
  <si>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</si>
  <si>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</si>
  <si>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</si>
  <si>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</si>
  <si>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</si>
  <si>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</si>
  <si>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</si>
  <si>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</si>
  <si>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</si>
  <si>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</si>
  <si>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</si>
  <si>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</si>
  <si>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</si>
  <si>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</si>
  <si>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</si>
  <si>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</si>
  <si>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</si>
  <si>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</si>
  <si>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</si>
  <si>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</si>
  <si>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</si>
  <si>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</si>
  <si>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</si>
  <si>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</si>
  <si>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</si>
  <si>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</si>
  <si>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</si>
  <si>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</si>
  <si>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</si>
  <si>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</si>
  <si>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</si>
  <si>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</si>
  <si>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</si>
  <si>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</si>
  <si>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</si>
  <si>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</si>
  <si>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</si>
  <si>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</si>
  <si>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</si>
  <si>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</si>
  <si>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</si>
  <si>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</si>
  <si>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</si>
  <si>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</si>
  <si>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</si>
  <si>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</si>
  <si>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</si>
  <si>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</si>
  <si>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</si>
  <si>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</si>
  <si>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</si>
  <si>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</si>
  <si>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</si>
  <si>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</si>
  <si>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</si>
  <si>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</si>
  <si>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</si>
  <si>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</si>
  <si>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</si>
  <si>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</si>
  <si>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</si>
  <si>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</si>
  <si>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</si>
  <si>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</si>
  <si>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</si>
  <si>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</si>
  <si>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</si>
  <si>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</si>
  <si>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</si>
  <si>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</si>
  <si>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</si>
  <si>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</si>
  <si>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</si>
  <si>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</si>
  <si>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</si>
  <si>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</si>
  <si>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</si>
  <si>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</si>
  <si>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</si>
  <si>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</si>
  <si>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</si>
  <si>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</si>
  <si>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</si>
  <si>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</si>
  <si>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</si>
  <si>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</si>
  <si>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</si>
  <si>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</si>
  <si>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</si>
  <si>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</si>
  <si>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</si>
  <si>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</si>
  <si>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</si>
  <si>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</si>
  <si>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</si>
  <si>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</si>
  <si>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</si>
  <si>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</si>
  <si>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</si>
  <si>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</si>
  <si>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</si>
  <si>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</si>
  <si>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</si>
  <si>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</si>
  <si>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</si>
  <si>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</si>
  <si>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</si>
  <si>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</si>
  <si>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</si>
  <si>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</si>
  <si>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</si>
  <si>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</si>
  <si>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</si>
  <si>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</si>
  <si>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</si>
  <si>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</si>
  <si>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</si>
  <si>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</si>
  <si>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</si>
  <si>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</si>
  <si>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</si>
  <si>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</si>
  <si>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</si>
  <si>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</si>
  <si>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</si>
  <si>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</si>
  <si>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</si>
  <si>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</si>
  <si>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</si>
  <si>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</si>
  <si>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</si>
  <si>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</si>
  <si>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</si>
  <si>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</si>
  <si>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</si>
  <si>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</si>
  <si>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</si>
  <si>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</si>
  <si>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</si>
  <si>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</si>
  <si>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</si>
  <si>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</si>
  <si>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</si>
  <si>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</si>
  <si>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</si>
  <si>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</si>
  <si>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</si>
  <si>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</si>
  <si>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</si>
  <si>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</si>
  <si>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</si>
  <si>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</si>
  <si>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</si>
  <si>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</si>
  <si>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</si>
  <si>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</si>
  <si>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</si>
  <si>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</si>
  <si>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</si>
  <si>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</si>
  <si>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</si>
  <si>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</si>
  <si>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</si>
  <si>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</si>
  <si>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</si>
  <si>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</si>
  <si>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</si>
  <si>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</si>
  <si>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</si>
  <si>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</si>
  <si>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</si>
  <si>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</si>
  <si>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</si>
  <si>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</si>
  <si>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</si>
  <si>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</si>
  <si>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</si>
  <si>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</si>
  <si>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</si>
  <si>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</si>
  <si>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</si>
  <si>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</si>
  <si>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</si>
  <si>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</si>
  <si>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</si>
  <si>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</si>
  <si>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</si>
  <si>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</si>
  <si>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</si>
  <si>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</si>
  <si>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</si>
  <si>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</si>
  <si>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</si>
  <si>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</si>
  <si>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</si>
  <si>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</si>
  <si>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</si>
  <si>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</si>
  <si>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</si>
  <si>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</si>
  <si>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</si>
  <si>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</si>
  <si>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</si>
  <si>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</si>
  <si>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</si>
  <si>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</si>
  <si>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</si>
  <si>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</si>
  <si>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</si>
  <si>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</si>
  <si>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</si>
  <si>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</si>
  <si>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</si>
  <si>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</si>
  <si>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</si>
  <si>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</si>
  <si>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</si>
  <si>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</si>
  <si>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</si>
  <si>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</si>
  <si>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</si>
  <si>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</si>
  <si>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</si>
  <si>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</si>
  <si>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</si>
  <si>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</si>
  <si>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</si>
  <si>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</si>
  <si>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</si>
  <si>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</si>
  <si>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</si>
  <si>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</si>
  <si>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</si>
  <si>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</si>
  <si>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</si>
  <si>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</si>
  <si>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</si>
  <si>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</si>
  <si>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</si>
  <si>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</si>
  <si>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</si>
  <si>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</si>
  <si>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</si>
  <si>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</si>
  <si>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</si>
  <si>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</si>
  <si>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</si>
  <si>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</si>
  <si>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</si>
  <si>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</si>
  <si>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</si>
  <si>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</si>
  <si>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</si>
  <si>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</si>
  <si>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</si>
  <si>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</si>
  <si>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</si>
  <si>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</si>
  <si>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</si>
  <si>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</si>
  <si>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</si>
  <si>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</si>
  <si>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</si>
  <si>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</si>
  <si>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</si>
  <si>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</si>
  <si>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</si>
  <si>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</si>
  <si>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</si>
  <si>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</si>
  <si>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</si>
  <si>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</si>
  <si>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</si>
  <si>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</si>
  <si>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</si>
  <si>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</si>
  <si>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</si>
  <si>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</si>
  <si>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</si>
  <si>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</si>
  <si>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</si>
  <si>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</si>
  <si>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</si>
  <si>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</si>
  <si>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</si>
  <si>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</si>
  <si>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</si>
  <si>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</si>
  <si>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</si>
  <si>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</si>
  <si>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</si>
  <si>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</si>
  <si>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</si>
  <si>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</si>
  <si>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</si>
  <si>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</si>
  <si>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</si>
  <si>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</si>
  <si>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</si>
  <si>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</si>
  <si>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</si>
  <si>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</si>
  <si>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</si>
  <si>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</si>
  <si>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</si>
  <si>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</si>
  <si>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</si>
  <si>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</si>
  <si>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</si>
  <si>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</si>
  <si>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</si>
  <si>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</si>
  <si>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</si>
  <si>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</si>
  <si>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</si>
  <si>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</si>
  <si>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</si>
  <si>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</si>
  <si>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</si>
  <si>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</si>
  <si>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</si>
  <si>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</si>
  <si>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</si>
  <si>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</si>
  <si>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</si>
  <si>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</si>
  <si>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</si>
  <si>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</si>
  <si>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</si>
  <si>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</si>
  <si>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</si>
  <si>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</si>
  <si>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</si>
  <si>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</si>
  <si>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</si>
  <si>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</si>
  <si>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</si>
  <si>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</si>
  <si>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</si>
  <si>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</si>
  <si>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</si>
  <si>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</si>
  <si>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</si>
  <si>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</si>
  <si>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</si>
  <si>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</si>
  <si>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</si>
  <si>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</si>
  <si>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</si>
  <si>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</si>
  <si>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</si>
  <si>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</si>
  <si>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</si>
  <si>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</si>
  <si>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</si>
  <si>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</si>
  <si>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</si>
  <si>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</si>
  <si>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</si>
  <si>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</si>
  <si>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</si>
  <si>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</si>
  <si>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</si>
  <si>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</si>
  <si>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</si>
  <si>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</si>
  <si>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</si>
  <si>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</si>
  <si>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</si>
  <si>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</si>
  <si>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</si>
  <si>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</si>
  <si>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</si>
  <si>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</si>
  <si>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</si>
  <si>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</si>
  <si>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</si>
  <si>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</si>
  <si>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</si>
  <si>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</si>
  <si>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</si>
  <si>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</si>
  <si>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</si>
  <si>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</si>
  <si>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</si>
  <si>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</si>
  <si>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</si>
  <si>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</si>
  <si>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</si>
  <si>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</si>
  <si>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</si>
  <si>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</si>
  <si>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</si>
  <si>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</si>
  <si>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</si>
  <si>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</si>
  <si>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</si>
  <si>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</si>
  <si>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</si>
  <si>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</si>
  <si>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</si>
  <si>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</si>
  <si>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</si>
  <si>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</si>
  <si>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</si>
  <si>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</si>
  <si>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</si>
  <si>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</si>
  <si>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</si>
  <si>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</si>
  <si>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</si>
  <si>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</si>
  <si>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</si>
  <si>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</si>
  <si>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</si>
  <si>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</si>
  <si>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</si>
  <si>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</si>
  <si>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</si>
  <si>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</si>
  <si>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</si>
  <si>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</si>
  <si>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</si>
  <si>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</si>
  <si>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</si>
  <si>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</si>
  <si>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</si>
  <si>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</si>
  <si>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</si>
  <si>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</si>
  <si>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</si>
  <si>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</si>
  <si>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</si>
  <si>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</si>
  <si>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</si>
  <si>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</si>
  <si>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</si>
  <si>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</si>
  <si>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</si>
  <si>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</si>
  <si>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</si>
  <si>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</si>
  <si>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</si>
  <si>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</si>
  <si>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</si>
  <si>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</si>
  <si>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</si>
  <si>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</si>
  <si>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</si>
  <si>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</si>
  <si>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</si>
  <si>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</si>
  <si>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</si>
  <si>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</si>
  <si>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</si>
  <si>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</si>
  <si>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</si>
  <si>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</si>
  <si>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</si>
  <si>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</si>
  <si>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</si>
  <si>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</si>
  <si>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</si>
  <si>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</si>
  <si>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</si>
  <si>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</si>
  <si>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</si>
  <si>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</si>
  <si>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</si>
  <si>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</si>
  <si>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</si>
  <si>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</si>
  <si>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</si>
  <si>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</si>
  <si>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</si>
  <si>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</si>
  <si>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</si>
  <si>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</si>
  <si>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</si>
  <si>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</si>
  <si>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</si>
  <si>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</si>
  <si>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</si>
  <si>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</si>
  <si>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</si>
  <si>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</si>
  <si>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</si>
  <si>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</si>
  <si>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</si>
  <si>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</si>
  <si>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</si>
  <si>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</si>
  <si>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</si>
  <si>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</si>
  <si>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</si>
  <si>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</si>
  <si>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</si>
  <si>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</si>
  <si>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</si>
  <si>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</si>
  <si>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</si>
  <si>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</si>
  <si>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</si>
  <si>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</si>
  <si>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</si>
  <si>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</si>
  <si>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</si>
  <si>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</si>
  <si>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</si>
  <si>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</si>
  <si>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</si>
  <si>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</si>
  <si>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</si>
  <si>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</si>
  <si>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</si>
  <si>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</si>
  <si>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</si>
  <si>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</si>
  <si>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</si>
  <si>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</si>
  <si>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</si>
  <si>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</si>
  <si>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</si>
  <si>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</si>
  <si>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</si>
  <si>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</si>
  <si>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</si>
  <si>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</si>
  <si>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</si>
  <si>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</si>
  <si>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</si>
  <si>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</si>
  <si>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</si>
  <si>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</si>
  <si>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</si>
  <si>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</si>
  <si>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</si>
  <si>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</si>
  <si>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</si>
  <si>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</si>
  <si>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</si>
  <si>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</si>
  <si>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</si>
  <si>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</si>
  <si>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</si>
  <si>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</si>
  <si>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</si>
  <si>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</si>
  <si>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</si>
  <si>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</si>
  <si>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</si>
  <si>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</si>
  <si>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</si>
  <si>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</si>
  <si>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</si>
  <si>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</si>
  <si>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</si>
  <si>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</si>
  <si>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</si>
  <si>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</si>
  <si>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</si>
  <si>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</si>
  <si>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</si>
  <si>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</si>
  <si>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</si>
  <si>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</si>
  <si>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</si>
  <si>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</si>
  <si>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</si>
  <si>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</si>
  <si>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</si>
  <si>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</si>
  <si>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</si>
  <si>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</si>
  <si>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</si>
  <si>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</si>
  <si>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</si>
  <si>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</si>
  <si>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</si>
  <si>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</si>
  <si>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</si>
  <si>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</si>
  <si>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</si>
  <si>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</si>
  <si>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</si>
  <si>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</si>
  <si>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</si>
  <si>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</si>
  <si>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</si>
  <si>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</si>
  <si>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</si>
  <si>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</si>
  <si>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</si>
  <si>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</si>
  <si>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</si>
  <si>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</si>
  <si>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</si>
  <si>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</si>
  <si>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</si>
  <si>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</si>
  <si>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</si>
  <si>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</si>
  <si>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</si>
  <si>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</si>
  <si>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</si>
  <si>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</si>
  <si>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</si>
  <si>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</si>
  <si>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</si>
  <si>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</si>
  <si>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</si>
  <si>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</si>
  <si>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</si>
  <si>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</si>
  <si>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</si>
  <si>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</si>
  <si>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</si>
  <si>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</si>
  <si>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</si>
  <si>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</si>
  <si>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</si>
  <si>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</si>
  <si>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</si>
  <si>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</si>
  <si>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</si>
  <si>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</si>
  <si>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</si>
  <si>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</si>
  <si>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</si>
  <si>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</si>
  <si>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</si>
  <si>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</si>
  <si>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</si>
  <si>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</si>
  <si>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</si>
  <si>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</si>
  <si>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</si>
  <si>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</si>
  <si>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</si>
  <si>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</si>
  <si>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</si>
  <si>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</si>
  <si>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</si>
  <si>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</si>
  <si>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</si>
  <si>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</si>
  <si>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</si>
  <si>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</si>
  <si>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</si>
  <si>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</si>
  <si>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</si>
  <si>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</si>
  <si>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</si>
  <si>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</si>
  <si>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</si>
  <si>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</si>
  <si>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</si>
  <si>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</si>
  <si>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</si>
  <si>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</si>
  <si>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</si>
  <si>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</si>
  <si>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</si>
  <si>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</si>
  <si>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</si>
  <si>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</si>
  <si>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</si>
  <si>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</si>
  <si>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</si>
  <si>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</si>
  <si>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</si>
  <si>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</si>
  <si>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</si>
  <si>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</si>
  <si>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</si>
  <si>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</si>
  <si>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</si>
  <si>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</si>
  <si>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</si>
  <si>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</si>
  <si>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</si>
  <si>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</si>
  <si>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</si>
  <si>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</si>
  <si>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</si>
  <si>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</si>
  <si>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</si>
  <si>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</si>
  <si>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</si>
  <si>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</si>
  <si>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</si>
  <si>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</si>
  <si>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</si>
  <si>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</si>
  <si>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</si>
  <si>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</si>
  <si>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</si>
  <si>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</si>
  <si>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</si>
  <si>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</si>
  <si>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</si>
  <si>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</si>
  <si>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</si>
  <si>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</si>
  <si>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</si>
  <si>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</si>
  <si>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</si>
  <si>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</si>
  <si>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</si>
  <si>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</si>
  <si>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</si>
  <si>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</si>
  <si>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</si>
  <si>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</si>
  <si>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</si>
  <si>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</si>
  <si>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</si>
  <si>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</si>
  <si>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</si>
  <si>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</si>
  <si>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</si>
  <si>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</si>
  <si>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</si>
  <si>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</si>
  <si>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</si>
  <si>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</si>
  <si>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</si>
  <si>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</si>
  <si>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</si>
  <si>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</si>
  <si>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</si>
  <si>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</si>
  <si>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</si>
  <si>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</si>
  <si>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</si>
  <si>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</si>
  <si>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</si>
  <si>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</si>
  <si>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</si>
  <si>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</si>
  <si>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</si>
  <si>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</si>
  <si>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</si>
  <si>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</si>
  <si>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</si>
  <si>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</si>
  <si>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</si>
  <si>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</si>
  <si>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</si>
  <si>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</si>
  <si>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</si>
  <si>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</si>
  <si>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</si>
  <si>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</si>
  <si>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</si>
  <si>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</si>
  <si>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</si>
  <si>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</si>
  <si>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</si>
  <si>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</si>
  <si>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</si>
  <si>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</si>
  <si>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</si>
  <si>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</si>
  <si>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</si>
  <si>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</si>
  <si>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</si>
  <si>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</si>
  <si>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</si>
  <si>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</si>
  <si>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</si>
  <si>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</si>
  <si>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</si>
  <si>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</si>
  <si>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</si>
  <si>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</si>
  <si>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</si>
  <si>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</si>
  <si>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</si>
  <si>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</si>
  <si>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</si>
  <si>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</si>
  <si>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</si>
  <si>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</si>
  <si>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</si>
  <si>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</si>
  <si>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</si>
  <si>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</si>
  <si>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</si>
  <si>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</si>
  <si>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</si>
  <si>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</si>
  <si>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</si>
  <si>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</si>
  <si>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</si>
  <si>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</si>
  <si>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</si>
  <si>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</si>
  <si>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</si>
  <si>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</si>
  <si>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</si>
  <si>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</si>
  <si>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</si>
  <si>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</si>
  <si>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</si>
  <si>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</si>
  <si>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</si>
  <si>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</si>
  <si>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</si>
  <si>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</si>
  <si>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</si>
  <si>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</si>
  <si>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</si>
  <si>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</si>
  <si>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</si>
  <si>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</si>
  <si>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</si>
  <si>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</si>
  <si>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</si>
  <si>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</si>
  <si>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</si>
  <si>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</si>
  <si>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</si>
  <si>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</si>
  <si>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</si>
  <si>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</si>
  <si>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</si>
  <si>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</si>
  <si>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</si>
  <si>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</si>
  <si>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</si>
  <si>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</si>
  <si>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</si>
  <si>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</si>
  <si>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</si>
  <si>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</si>
  <si>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</si>
  <si>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</si>
  <si>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</si>
  <si>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</si>
  <si>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</si>
  <si>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</si>
  <si>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</si>
  <si>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</si>
  <si>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</si>
  <si>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</si>
  <si>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</si>
  <si>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</si>
  <si>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</si>
  <si>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</si>
  <si>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</si>
  <si>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</si>
  <si>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</si>
  <si>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</si>
  <si>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</si>
  <si>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</si>
  <si>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</si>
  <si>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</si>
  <si>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</si>
  <si>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</si>
  <si>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</si>
  <si>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</si>
  <si>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</si>
  <si>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</si>
  <si>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</si>
  <si>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</si>
  <si>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</si>
  <si>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</si>
  <si>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</si>
  <si>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</si>
  <si>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</si>
  <si>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</si>
  <si>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</si>
  <si>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</si>
  <si>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</si>
  <si>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</si>
  <si>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</si>
  <si>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</si>
  <si>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</si>
  <si>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</si>
  <si>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</si>
  <si>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</si>
  <si>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</si>
  <si>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</si>
  <si>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</si>
  <si>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</si>
  <si>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</si>
  <si>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</si>
  <si>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</si>
  <si>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</si>
  <si>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</si>
  <si>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</si>
  <si>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</si>
  <si>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</si>
  <si>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</si>
  <si>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</si>
  <si>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</si>
  <si>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</si>
  <si>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</si>
  <si>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</si>
  <si>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</si>
  <si>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</si>
  <si>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</si>
  <si>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</si>
  <si>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</si>
  <si>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</si>
  <si>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</si>
  <si>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</si>
  <si>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</si>
  <si>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</si>
  <si>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</si>
  <si>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</si>
  <si>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</si>
  <si>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</si>
  <si>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</si>
  <si>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</si>
  <si>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</si>
  <si>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</si>
  <si>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</si>
  <si>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</si>
  <si>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</si>
  <si>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</si>
  <si>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</si>
  <si>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</si>
  <si>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</si>
  <si>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</si>
  <si>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</si>
  <si>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</si>
  <si>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</si>
  <si>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</si>
  <si>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</si>
  <si>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</si>
  <si>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</si>
  <si>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</si>
  <si>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</si>
  <si>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</si>
  <si>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</si>
  <si>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</si>
  <si>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</si>
  <si>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</si>
  <si>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</si>
  <si>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</si>
  <si>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</si>
  <si>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</si>
  <si>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</si>
  <si>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</si>
  <si>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</si>
  <si>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</si>
  <si>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</si>
  <si>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</si>
  <si>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</si>
  <si>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</si>
  <si>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</si>
  <si>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</si>
  <si>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</si>
  <si>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</si>
  <si>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</si>
  <si>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</si>
  <si>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</si>
  <si>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</si>
  <si>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</si>
  <si>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</si>
  <si>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</si>
  <si>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</si>
  <si>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</si>
  <si>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</si>
  <si>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</si>
  <si>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</si>
  <si>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</si>
  <si>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</si>
  <si>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</si>
  <si>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</si>
  <si>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</si>
  <si>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</si>
  <si>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</si>
  <si>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</si>
  <si>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</si>
  <si>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</si>
  <si>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</si>
  <si>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</si>
  <si>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</si>
  <si>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</si>
  <si>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</si>
  <si>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</si>
  <si>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</si>
  <si>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</si>
  <si>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</si>
  <si>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</si>
  <si>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</si>
  <si>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</si>
  <si>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</si>
  <si>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</si>
  <si>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</si>
  <si>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</si>
  <si>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</si>
  <si>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</si>
  <si>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</si>
  <si>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</si>
  <si>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</si>
  <si>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</si>
  <si>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</si>
  <si>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</si>
  <si>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</si>
  <si>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</si>
  <si>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</si>
  <si>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</si>
  <si>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</si>
  <si>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</si>
  <si>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</si>
  <si>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</si>
  <si>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</si>
  <si>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</si>
  <si>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</si>
  <si>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</si>
  <si>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</si>
  <si>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</si>
  <si>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</si>
  <si>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</si>
  <si>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</si>
  <si>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</si>
  <si>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</si>
  <si>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</si>
  <si>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</si>
  <si>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</si>
  <si>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</si>
  <si>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</si>
  <si>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</si>
  <si>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</si>
  <si>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</si>
  <si>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</si>
  <si>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</si>
  <si>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</si>
  <si>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</si>
  <si>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</si>
  <si>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</si>
  <si>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</si>
  <si>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</si>
  <si>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</si>
  <si>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</si>
  <si>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</si>
  <si>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</si>
  <si>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</si>
  <si>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</si>
  <si>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</si>
  <si>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</si>
  <si>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</si>
  <si>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</si>
  <si>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</si>
  <si>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</si>
  <si>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</si>
  <si>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</si>
  <si>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</si>
  <si>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</si>
  <si>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</si>
  <si>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</si>
  <si>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</si>
  <si>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</si>
  <si>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</si>
  <si>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</si>
  <si>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</si>
  <si>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</si>
  <si>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</si>
  <si>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</si>
  <si>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</si>
  <si>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</si>
  <si>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</si>
  <si>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</si>
  <si>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</si>
  <si>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</si>
  <si>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</si>
  <si>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</si>
  <si>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</si>
  <si>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</si>
  <si>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</si>
  <si>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</si>
  <si>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</si>
  <si>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</si>
  <si>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</si>
  <si>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</si>
  <si>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</si>
  <si>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</si>
  <si>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</si>
  <si>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</si>
  <si>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</si>
  <si>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</si>
  <si>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</si>
  <si>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</si>
  <si>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</si>
  <si>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</si>
  <si>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</si>
  <si>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</si>
  <si>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</si>
  <si>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</si>
  <si>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</si>
  <si>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</si>
  <si>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</si>
  <si>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</si>
  <si>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</si>
  <si>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</si>
  <si>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</si>
  <si>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</si>
  <si>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</si>
  <si>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</si>
  <si>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</si>
  <si>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</si>
  <si>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</si>
  <si>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</si>
  <si>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</si>
  <si>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</si>
  <si>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</si>
  <si>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</si>
  <si>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</si>
  <si>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</si>
  <si>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</si>
  <si>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</si>
  <si>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</si>
  <si>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</si>
  <si>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</si>
  <si>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</si>
  <si>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</si>
  <si>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</si>
  <si>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</si>
  <si>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</si>
  <si>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</si>
  <si>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</si>
  <si>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</si>
  <si>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</si>
  <si>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</si>
  <si>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</si>
  <si>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</si>
  <si>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</si>
  <si>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</si>
  <si>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</si>
  <si>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</si>
  <si>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</si>
  <si>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</si>
  <si>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</si>
  <si>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</si>
  <si>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</si>
  <si>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</si>
  <si>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</si>
  <si>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</si>
  <si>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</si>
  <si>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</si>
  <si>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</si>
  <si>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</si>
  <si>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</si>
  <si>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</si>
  <si>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</si>
  <si>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</si>
  <si>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</si>
  <si>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</si>
  <si>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</si>
  <si>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</si>
  <si>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</si>
  <si>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</si>
  <si>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</si>
  <si>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</si>
  <si>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</si>
  <si>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</si>
  <si>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</si>
  <si>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</si>
  <si>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</si>
  <si>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</si>
  <si>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</si>
  <si>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</si>
  <si>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</si>
  <si>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</si>
  <si>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</si>
  <si>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</si>
  <si>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</si>
  <si>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</si>
  <si>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</si>
  <si>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</si>
  <si>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</si>
  <si>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</si>
  <si>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</si>
  <si>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</si>
  <si>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</si>
  <si>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</si>
  <si>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</si>
  <si>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</si>
  <si>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</si>
  <si>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</si>
  <si>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</si>
  <si>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</si>
  <si>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</si>
  <si>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</si>
  <si>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</si>
  <si>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</si>
  <si>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</si>
  <si>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</si>
  <si>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</si>
  <si>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</si>
  <si>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</si>
  <si>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</si>
  <si>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</si>
  <si>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</si>
  <si>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</si>
  <si>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</si>
  <si>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</si>
  <si>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</si>
  <si>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</si>
  <si>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</si>
  <si>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</si>
  <si>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</si>
  <si>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</si>
  <si>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</si>
  <si>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</si>
  <si>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</si>
  <si>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</si>
  <si>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</si>
  <si>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</si>
  <si>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</si>
  <si>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</si>
  <si>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</si>
  <si>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</si>
  <si>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</si>
  <si>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</si>
  <si>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</si>
  <si>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</si>
  <si>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</si>
  <si>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</si>
  <si>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</si>
  <si>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</si>
  <si>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</si>
  <si>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</si>
  <si>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</si>
  <si>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</si>
  <si>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</si>
  <si>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</si>
  <si>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</si>
  <si>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</si>
  <si>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</si>
  <si>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</si>
  <si>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</si>
  <si>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</si>
  <si>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</si>
  <si>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</si>
  <si>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</si>
  <si>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</si>
  <si>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</si>
  <si>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</si>
  <si>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</si>
  <si>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</si>
  <si>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</si>
  <si>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</si>
  <si>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</si>
  <si>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</si>
  <si>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</si>
  <si>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</si>
  <si>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</si>
  <si>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</si>
  <si>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</si>
  <si>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</si>
  <si>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</si>
  <si>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</si>
  <si>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</si>
  <si>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</si>
  <si>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</si>
  <si>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</si>
  <si>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</si>
  <si>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</si>
  <si>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</si>
  <si>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</si>
  <si>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</si>
  <si>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</si>
  <si>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</si>
  <si>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</si>
  <si>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</si>
  <si>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</si>
  <si>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</si>
  <si>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</si>
  <si>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</si>
  <si>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</si>
  <si>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</si>
  <si>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</si>
  <si>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</si>
  <si>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</si>
  <si>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</si>
  <si>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</si>
  <si>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</si>
  <si>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</si>
  <si>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</si>
  <si>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</si>
  <si>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</si>
  <si>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</si>
  <si>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</si>
  <si>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</si>
  <si>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</si>
  <si>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</si>
  <si>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</si>
  <si>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</si>
  <si>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</si>
  <si>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</si>
  <si>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</si>
  <si>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</si>
  <si>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</si>
  <si>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</si>
  <si>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</si>
  <si>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</si>
  <si>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</si>
  <si>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</si>
  <si>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</si>
  <si>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</si>
  <si>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</si>
  <si>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</si>
  <si>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</si>
  <si>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</si>
  <si>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</si>
  <si>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</si>
  <si>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</si>
  <si>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</si>
  <si>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</si>
  <si>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</si>
  <si>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</si>
  <si>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</si>
  <si>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</si>
  <si>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</si>
  <si>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</si>
  <si>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</si>
  <si>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</si>
  <si>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</si>
  <si>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</si>
  <si>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</si>
  <si>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</si>
  <si>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</si>
  <si>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</si>
  <si>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</si>
  <si>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</si>
  <si>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</si>
  <si>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</si>
  <si>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</si>
  <si>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</si>
  <si>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</si>
  <si>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</si>
  <si>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</si>
  <si>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</si>
  <si>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</si>
  <si>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</si>
  <si>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</si>
  <si>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</si>
  <si>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</si>
  <si>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</si>
  <si>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</si>
  <si>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</si>
  <si>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</si>
  <si>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</si>
  <si>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</si>
  <si>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</si>
  <si>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</si>
  <si>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</si>
  <si>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</si>
  <si>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</si>
  <si>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</si>
  <si>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</si>
  <si>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</si>
  <si>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</si>
  <si>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</si>
  <si>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</si>
  <si>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</si>
  <si>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</si>
  <si>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</si>
  <si>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</si>
  <si>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</si>
  <si>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</si>
  <si>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</si>
  <si>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</si>
  <si>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</si>
  <si>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</si>
  <si>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</si>
  <si>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</si>
  <si>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</si>
  <si>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</si>
  <si>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</si>
  <si>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</si>
  <si>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</si>
  <si>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</si>
  <si>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</si>
  <si>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</si>
  <si>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</si>
  <si>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</si>
  <si>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</si>
  <si>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</si>
  <si>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</si>
  <si>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</si>
  <si>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</si>
  <si>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</si>
  <si>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</si>
  <si>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</si>
  <si>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</si>
  <si>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</si>
  <si>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</si>
  <si>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</si>
  <si>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</si>
  <si>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</si>
  <si>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</si>
  <si>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</si>
  <si>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</si>
  <si>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</si>
  <si>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</si>
  <si>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</si>
  <si>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</si>
  <si>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</si>
  <si>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</si>
  <si>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</si>
  <si>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</si>
  <si>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</si>
  <si>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</si>
  <si>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</si>
  <si>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</si>
  <si>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</si>
  <si>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</si>
  <si>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</si>
  <si>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</si>
  <si>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</si>
  <si>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</si>
  <si>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</si>
  <si>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</si>
  <si>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</si>
  <si>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</si>
  <si>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</si>
  <si>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</si>
  <si>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</si>
  <si>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</si>
  <si>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</si>
  <si>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</si>
  <si>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</si>
  <si>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</si>
  <si>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</si>
  <si>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</si>
  <si>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</si>
  <si>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</si>
  <si>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</si>
  <si>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</si>
  <si>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</si>
  <si>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</si>
  <si>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</si>
  <si>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</si>
  <si>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</si>
  <si>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</si>
  <si>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</si>
  <si>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</si>
  <si>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</si>
  <si>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</si>
  <si>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</si>
  <si>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</si>
  <si>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</si>
  <si>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</si>
  <si>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</si>
  <si>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</si>
  <si>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</si>
  <si>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</si>
  <si>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</si>
  <si>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</si>
  <si>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</si>
  <si>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</si>
  <si>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</si>
  <si>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</si>
  <si>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</si>
  <si>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</si>
  <si>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</si>
  <si>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</si>
  <si>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</si>
  <si>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</si>
  <si>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</si>
  <si>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</si>
  <si>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</si>
  <si>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</si>
  <si>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</si>
  <si>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</si>
  <si>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</si>
  <si>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</si>
  <si>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</si>
  <si>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</si>
  <si>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</si>
  <si>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</si>
  <si>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</si>
  <si>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</si>
  <si>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</si>
  <si>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</si>
  <si>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</si>
  <si>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</si>
  <si>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</si>
  <si>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</si>
  <si>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</si>
  <si>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</si>
  <si>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</si>
  <si>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</si>
  <si>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</si>
  <si>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</si>
  <si>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</si>
  <si>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</si>
  <si>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</si>
  <si>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</si>
  <si>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</si>
  <si>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</si>
  <si>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</si>
  <si>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</si>
  <si>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</si>
  <si>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</si>
  <si>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</si>
  <si>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</si>
  <si>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</si>
  <si>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</si>
  <si>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</si>
  <si>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</si>
  <si>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</si>
  <si>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</si>
  <si>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</si>
  <si>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</si>
  <si>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</si>
  <si>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</si>
  <si>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</si>
  <si>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</si>
  <si>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</si>
  <si>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</si>
  <si>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</si>
  <si>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</si>
  <si>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</si>
  <si>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</si>
  <si>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</si>
  <si>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</si>
  <si>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</si>
  <si>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</si>
  <si>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</si>
  <si>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</si>
  <si>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</si>
  <si>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</si>
  <si>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</si>
  <si>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</si>
  <si>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</si>
  <si>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</si>
  <si>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</si>
  <si>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</si>
  <si>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</si>
  <si>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</si>
  <si>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</si>
  <si>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</si>
  <si>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</si>
  <si>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</si>
  <si>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</si>
  <si>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</si>
  <si>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</si>
  <si>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</si>
  <si>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</si>
  <si>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</si>
  <si>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</si>
  <si>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</si>
  <si>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</si>
  <si>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</si>
  <si>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</si>
  <si>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</si>
  <si>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</si>
  <si>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</si>
  <si>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</si>
  <si>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</si>
  <si>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</si>
  <si>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</si>
  <si>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</si>
  <si>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</si>
  <si>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</si>
  <si>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</si>
  <si>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</si>
  <si>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</si>
  <si>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</si>
  <si>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</si>
  <si>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</si>
  <si>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</si>
  <si>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</si>
  <si>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</si>
  <si>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</si>
  <si>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</si>
  <si>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</si>
  <si>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</si>
  <si>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</si>
  <si>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</si>
  <si>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</si>
  <si>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</si>
  <si>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</si>
  <si>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</si>
  <si>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</si>
  <si>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</si>
  <si>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</si>
  <si>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</si>
  <si>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</si>
  <si>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</si>
  <si>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</si>
  <si>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</si>
  <si>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</si>
  <si>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</si>
  <si>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</si>
  <si>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</si>
  <si>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</si>
  <si>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</si>
  <si>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</si>
  <si>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</si>
  <si>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</si>
  <si>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</si>
  <si>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</si>
  <si>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</si>
  <si>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</si>
  <si>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</si>
  <si>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</si>
  <si>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</si>
  <si>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</si>
  <si>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</si>
  <si>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</si>
  <si>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</si>
  <si>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</si>
  <si>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</si>
  <si>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</si>
  <si>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</si>
  <si>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</si>
  <si>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</si>
  <si>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</si>
  <si>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</si>
  <si>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</si>
  <si>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</si>
  <si>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</si>
  <si>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</si>
  <si>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</si>
  <si>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</si>
  <si>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</si>
  <si>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</si>
  <si>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</si>
  <si>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</si>
  <si>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</si>
  <si>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</si>
  <si>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</si>
  <si>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</si>
  <si>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</si>
  <si>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</si>
  <si>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</si>
  <si>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</si>
  <si>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</si>
  <si>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</si>
  <si>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</si>
  <si>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</si>
  <si>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</si>
  <si>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</si>
  <si>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</si>
  <si>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</si>
  <si>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</si>
  <si>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</si>
  <si>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</si>
  <si>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</si>
  <si>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</si>
  <si>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</si>
  <si>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</si>
  <si>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</si>
  <si>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</si>
  <si>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</si>
  <si>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</si>
  <si>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</si>
  <si>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</si>
  <si>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</si>
  <si>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</si>
  <si>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</si>
  <si>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</si>
  <si>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</si>
  <si>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</si>
  <si>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</si>
  <si>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</si>
  <si>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</si>
  <si>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</si>
  <si>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</si>
  <si>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</si>
  <si>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</si>
  <si>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</si>
  <si>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</si>
  <si>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</si>
  <si>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</si>
  <si>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</si>
  <si>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</si>
  <si>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</si>
  <si>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</si>
  <si>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</si>
  <si>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</si>
  <si>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</si>
  <si>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</si>
  <si>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</si>
  <si>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</si>
  <si>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</si>
  <si>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</si>
  <si>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</si>
  <si>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</si>
  <si>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</si>
  <si>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</si>
  <si>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</si>
  <si>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</si>
  <si>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</si>
  <si>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</si>
  <si>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</si>
  <si>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</si>
  <si>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</si>
  <si>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</si>
  <si>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</si>
  <si>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</si>
  <si>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</si>
  <si>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</si>
  <si>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</si>
  <si>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</si>
  <si>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</si>
  <si>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</si>
  <si>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</si>
  <si>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</si>
  <si>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</si>
  <si>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</si>
  <si>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</si>
  <si>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</si>
  <si>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</si>
  <si>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</si>
  <si>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</si>
  <si>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</si>
  <si>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</si>
  <si>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</si>
  <si>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</si>
  <si>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</si>
  <si>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</si>
  <si>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</si>
  <si>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</si>
  <si>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</si>
  <si>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</si>
  <si>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</si>
  <si>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</si>
  <si>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</si>
  <si>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</si>
  <si>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</si>
  <si>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</si>
  <si>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</si>
  <si>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</si>
  <si>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</si>
  <si>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</si>
  <si>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</si>
  <si>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</si>
  <si>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</si>
  <si>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</si>
  <si>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</si>
  <si>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</si>
  <si>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</si>
  <si>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</si>
  <si>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</si>
  <si>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</si>
  <si>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</si>
  <si>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</si>
  <si>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</si>
  <si>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</si>
  <si>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</si>
  <si>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</si>
  <si>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</si>
  <si>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</si>
  <si>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</si>
  <si>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</si>
  <si>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</si>
  <si>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</si>
  <si>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</si>
  <si>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</si>
  <si>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</si>
  <si>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</si>
  <si>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</si>
  <si>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</si>
  <si>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</si>
  <si>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</si>
  <si>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</si>
  <si>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</si>
  <si>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</si>
  <si>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</si>
  <si>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</si>
  <si>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</si>
  <si>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</si>
  <si>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</si>
  <si>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</si>
  <si>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</si>
  <si>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</si>
  <si>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</si>
  <si>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</si>
  <si>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</si>
  <si>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</si>
  <si>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</si>
  <si>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</si>
  <si>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</si>
  <si>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</si>
  <si>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</si>
  <si>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</si>
  <si>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</si>
  <si>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</si>
  <si>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</si>
  <si>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</si>
  <si>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</si>
  <si>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</si>
  <si>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</si>
  <si>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</si>
  <si>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</si>
  <si>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</si>
  <si>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</si>
  <si>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</si>
  <si>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</si>
  <si>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</si>
  <si>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</si>
  <si>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</si>
  <si>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</si>
  <si>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</si>
  <si>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</si>
  <si>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</si>
  <si>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</si>
  <si>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</si>
  <si>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</si>
  <si>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</si>
  <si>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</si>
  <si>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</si>
  <si>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</si>
  <si>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</si>
  <si>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</si>
  <si>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</si>
  <si>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</si>
  <si>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</si>
  <si>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</si>
  <si>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</si>
  <si>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</si>
  <si>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</si>
  <si>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</si>
  <si>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</si>
  <si>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</si>
  <si>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</si>
  <si>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</si>
  <si>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</si>
  <si>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</si>
  <si>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</si>
  <si>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</si>
  <si>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</si>
  <si>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</si>
  <si>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</si>
  <si>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</si>
  <si>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</si>
  <si>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</si>
  <si>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</si>
  <si>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</si>
  <si>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</si>
  <si>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</si>
  <si>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</si>
  <si>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</si>
  <si>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</si>
  <si>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</si>
  <si>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</si>
  <si>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</si>
  <si>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</si>
  <si>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</si>
  <si>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</si>
  <si>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</si>
  <si>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</si>
  <si>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</si>
  <si>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</si>
  <si>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</si>
  <si>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</si>
  <si>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</si>
  <si>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</si>
  <si>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</si>
  <si>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</si>
  <si>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</si>
  <si>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</si>
  <si>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</si>
  <si>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</si>
  <si>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</si>
  <si>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</si>
  <si>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</si>
  <si>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</si>
  <si>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</si>
  <si>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</si>
  <si>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</si>
  <si>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</si>
  <si>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</si>
  <si>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</si>
  <si>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</si>
  <si>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</si>
  <si>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</si>
  <si>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</si>
  <si>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</si>
  <si>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</si>
  <si>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</si>
  <si>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</si>
  <si>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</si>
  <si>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</si>
  <si>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</si>
  <si>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</si>
  <si>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</si>
  <si>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</si>
  <si>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</si>
  <si>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</si>
  <si>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</si>
  <si>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</si>
  <si>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</si>
  <si>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</si>
  <si>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</si>
  <si>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</si>
  <si>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</si>
  <si>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</si>
  <si>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</si>
  <si>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</si>
  <si>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</si>
  <si>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</si>
  <si>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</si>
  <si>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</si>
  <si>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</si>
  <si>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</si>
  <si>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</si>
  <si>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</si>
  <si>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</si>
  <si>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</si>
  <si>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</si>
  <si>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</si>
  <si>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</si>
  <si>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</si>
  <si>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</si>
  <si>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</si>
  <si>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</si>
  <si>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</si>
  <si>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</si>
  <si>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</si>
  <si>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</si>
  <si>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</si>
  <si>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</si>
  <si>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</si>
  <si>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</si>
  <si>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</si>
  <si>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</si>
  <si>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</si>
  <si>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</si>
  <si>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</si>
  <si>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</si>
  <si>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</si>
  <si>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</si>
  <si>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</si>
  <si>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</si>
  <si>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</si>
  <si>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</si>
  <si>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</si>
  <si>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</si>
  <si>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</si>
  <si>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</si>
  <si>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</si>
  <si>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</si>
  <si>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</si>
  <si>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</si>
  <si>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</si>
  <si>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</si>
  <si>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</si>
  <si>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</si>
  <si>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</si>
  <si>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</si>
  <si>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</si>
  <si>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</si>
  <si>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</si>
  <si>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</si>
  <si>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</si>
  <si>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</si>
  <si>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</si>
  <si>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</si>
  <si>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</si>
  <si>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</si>
  <si>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</si>
  <si>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</si>
  <si>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</si>
  <si>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</si>
  <si>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</si>
  <si>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</si>
  <si>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</si>
  <si>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</si>
  <si>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</si>
  <si>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</si>
  <si>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</si>
  <si>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</si>
  <si>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</si>
  <si>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</si>
  <si>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</si>
  <si>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</si>
  <si>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</si>
  <si>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</si>
  <si>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</si>
  <si>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</si>
  <si>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</si>
  <si>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</si>
  <si>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</si>
  <si>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</si>
  <si>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</si>
  <si>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</si>
  <si>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</si>
  <si>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</si>
  <si>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</si>
  <si>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</si>
  <si>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</si>
  <si>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</si>
  <si>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</si>
  <si>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</si>
  <si>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</si>
  <si>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</si>
  <si>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</si>
  <si>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</si>
  <si>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</si>
  <si>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</si>
  <si>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</si>
  <si>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</si>
  <si>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</si>
  <si>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</si>
  <si>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</si>
  <si>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</si>
  <si>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</si>
  <si>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</si>
  <si>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</si>
  <si>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</si>
  <si>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</si>
  <si>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</si>
  <si>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</si>
  <si>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</si>
  <si>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</si>
  <si>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</si>
  <si>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</si>
  <si>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</si>
  <si>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</si>
  <si>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</si>
  <si>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</si>
  <si>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</si>
  <si>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</si>
  <si>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</si>
  <si>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</si>
  <si>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</si>
  <si>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</si>
  <si>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</si>
  <si>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</si>
  <si>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</si>
  <si>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</si>
  <si>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</si>
  <si>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</si>
  <si>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</si>
  <si>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</si>
  <si>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</si>
  <si>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</si>
  <si>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</si>
  <si>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</si>
  <si>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</si>
  <si>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</si>
  <si>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</si>
  <si>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</si>
  <si>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</si>
  <si>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</si>
  <si>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</si>
  <si>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</si>
  <si>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</si>
  <si>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</si>
  <si>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</si>
  <si>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</si>
  <si>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</si>
  <si>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</si>
  <si>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</si>
  <si>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</si>
  <si>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</si>
  <si>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</si>
  <si>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</si>
  <si>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</si>
  <si>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</si>
  <si>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</si>
  <si>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</si>
  <si>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</si>
  <si>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</si>
  <si>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</si>
  <si>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</si>
  <si>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</si>
  <si>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</si>
  <si>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</si>
  <si>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</si>
  <si>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</si>
  <si>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</si>
  <si>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</si>
  <si>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</si>
  <si>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</si>
  <si>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</si>
  <si>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</si>
  <si>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</si>
  <si>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</si>
  <si>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</si>
  <si>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</si>
  <si>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</si>
  <si>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</si>
  <si>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</si>
  <si>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</si>
  <si>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</si>
  <si>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</si>
  <si>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</si>
  <si>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</si>
  <si>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</si>
  <si>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</si>
  <si>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</si>
  <si>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</si>
  <si>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</si>
  <si>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</si>
  <si>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</si>
  <si>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</si>
  <si>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</si>
  <si>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</si>
  <si>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</si>
  <si>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</si>
  <si>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</si>
  <si>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</si>
  <si>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</si>
  <si>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</si>
  <si>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</si>
  <si>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</si>
  <si>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</si>
  <si>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</si>
  <si>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</si>
  <si>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</si>
  <si>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</si>
  <si>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</si>
  <si>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</si>
  <si>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</si>
  <si>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</si>
  <si>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</si>
  <si>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</si>
  <si>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</si>
  <si>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</si>
  <si>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</si>
  <si>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</si>
  <si>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</si>
  <si>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</si>
  <si>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</si>
  <si>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</si>
  <si>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</si>
  <si>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</si>
  <si>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</si>
  <si>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</si>
  <si>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</si>
  <si>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</si>
  <si>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</si>
  <si>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</si>
  <si>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</si>
  <si>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</si>
  <si>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</si>
  <si>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</si>
  <si>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</si>
  <si>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</si>
  <si>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</si>
  <si>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</si>
  <si>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</si>
  <si>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</si>
  <si>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</si>
  <si>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</si>
  <si>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</si>
  <si>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</si>
  <si>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</si>
  <si>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</si>
  <si>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</si>
  <si>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</si>
  <si>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</si>
  <si>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</si>
  <si>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</si>
  <si>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</si>
  <si>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</si>
  <si>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</si>
  <si>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</si>
  <si>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</si>
  <si>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</si>
  <si>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</si>
  <si>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</si>
  <si>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</si>
  <si>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</si>
  <si>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</si>
  <si>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</si>
  <si>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</si>
  <si>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</si>
  <si>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</si>
  <si>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</si>
  <si>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</si>
  <si>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</si>
  <si>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</si>
  <si>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</si>
  <si>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</si>
  <si>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</si>
  <si>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</si>
  <si>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</si>
  <si>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</si>
  <si>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</si>
  <si>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</si>
  <si>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</si>
  <si>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</si>
  <si>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</si>
  <si>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</si>
  <si>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</si>
  <si>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</si>
  <si>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</si>
  <si>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</si>
  <si>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</si>
  <si>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</si>
  <si>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</si>
  <si>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</si>
  <si>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</si>
  <si>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</si>
  <si>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</si>
  <si>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</si>
  <si>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</si>
  <si>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</si>
  <si>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</si>
  <si>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</si>
  <si>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</si>
  <si>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</si>
  <si>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</si>
  <si>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</si>
  <si>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</si>
  <si>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</si>
  <si>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</si>
  <si>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</si>
  <si>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</si>
  <si>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</si>
  <si>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</si>
  <si>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</si>
  <si>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</si>
  <si>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</si>
  <si>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</si>
  <si>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</si>
  <si>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</si>
  <si>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</si>
  <si>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</si>
  <si>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</si>
  <si>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</si>
  <si>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</si>
  <si>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</si>
  <si>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</si>
  <si>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</si>
  <si>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</si>
  <si>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</si>
  <si>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</si>
  <si>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</si>
  <si>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</si>
  <si>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</si>
  <si>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</si>
  <si>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</si>
  <si>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</si>
  <si>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</si>
  <si>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</si>
  <si>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</si>
  <si>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</si>
  <si>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</si>
  <si>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</si>
  <si>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</si>
  <si>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</si>
  <si>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</si>
  <si>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</si>
  <si>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</si>
  <si>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</si>
  <si>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</si>
  <si>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</si>
  <si>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</si>
  <si>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</si>
  <si>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</si>
  <si>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</si>
  <si>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</si>
  <si>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</si>
  <si>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</si>
  <si>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</si>
  <si>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</si>
  <si>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</si>
  <si>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</si>
  <si>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</si>
  <si>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</si>
  <si>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</si>
  <si>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</si>
  <si>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</si>
  <si>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</si>
  <si>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</si>
  <si>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</si>
  <si>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</si>
  <si>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</si>
  <si>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</si>
  <si>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</si>
  <si>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</si>
  <si>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</si>
  <si>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</si>
  <si>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</si>
  <si>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</si>
  <si>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</si>
  <si>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</si>
  <si>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</si>
  <si>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</si>
  <si>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</si>
  <si>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</si>
  <si>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</si>
  <si>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</si>
  <si>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</si>
  <si>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</si>
  <si>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</si>
  <si>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</si>
  <si>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</si>
  <si>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</si>
  <si>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</si>
  <si>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</si>
  <si>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</si>
  <si>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</si>
  <si>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</si>
  <si>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</si>
  <si>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</si>
  <si>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</si>
  <si>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</si>
  <si>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</si>
  <si>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</si>
  <si>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</si>
  <si>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</si>
  <si>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</si>
  <si>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</si>
  <si>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</si>
  <si>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</si>
  <si>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</si>
  <si>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</si>
  <si>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</si>
  <si>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</si>
  <si>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</si>
  <si>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</si>
  <si>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</si>
  <si>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</si>
  <si>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</si>
  <si>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</si>
  <si>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</si>
  <si>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</si>
  <si>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</si>
  <si>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</si>
  <si>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</si>
  <si>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</si>
  <si>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</si>
  <si>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</si>
  <si>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</si>
  <si>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</si>
  <si>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</si>
  <si>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</si>
  <si>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</si>
  <si>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</si>
  <si>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</si>
  <si>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</si>
  <si>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</si>
  <si>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</si>
  <si>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</si>
  <si>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</si>
  <si>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</si>
  <si>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</si>
  <si>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</si>
  <si>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</si>
  <si>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</si>
  <si>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</si>
  <si>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</si>
  <si>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</si>
  <si>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</si>
  <si>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</si>
  <si>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</si>
  <si>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</si>
  <si>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</si>
  <si>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</si>
  <si>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</si>
  <si>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</si>
  <si>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</si>
  <si>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</si>
  <si>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</si>
  <si>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</si>
  <si>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</si>
  <si>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</si>
  <si>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</si>
  <si>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</si>
  <si>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</si>
  <si>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</si>
  <si>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</si>
  <si>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</si>
  <si>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</si>
  <si>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</si>
  <si>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</si>
  <si>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</si>
  <si>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</si>
  <si>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</si>
  <si>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</si>
  <si>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</si>
  <si>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</si>
  <si>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</si>
  <si>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</si>
  <si>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</si>
  <si>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</si>
  <si>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</si>
  <si>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</si>
  <si>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</si>
  <si>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</si>
  <si>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</si>
  <si>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</si>
  <si>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</si>
  <si>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</si>
  <si>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</si>
  <si>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</si>
  <si>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</si>
  <si>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</si>
  <si>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</si>
  <si>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</si>
  <si>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</si>
  <si>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</si>
  <si>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</si>
  <si>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</si>
  <si>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</si>
  <si>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</si>
  <si>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</si>
  <si>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</si>
  <si>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</si>
  <si>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</si>
  <si>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</si>
  <si>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</si>
  <si>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</si>
  <si>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</si>
  <si>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</si>
  <si>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</si>
  <si>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</si>
  <si>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</si>
  <si>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</si>
  <si>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</si>
  <si>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</si>
  <si>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</si>
  <si>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</si>
  <si>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</si>
  <si>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</si>
  <si>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</si>
  <si>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</si>
  <si>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</si>
  <si>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</si>
  <si>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</si>
  <si>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</si>
  <si>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</si>
  <si>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</si>
  <si>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</si>
  <si>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</si>
  <si>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</si>
  <si>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</si>
  <si>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</si>
  <si>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</si>
  <si>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</si>
  <si>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</si>
  <si>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</si>
  <si>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</si>
  <si>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</si>
  <si>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</si>
  <si>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</si>
  <si>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</si>
  <si>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</si>
  <si>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</si>
  <si>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</si>
  <si>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</si>
  <si>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</si>
  <si>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</si>
  <si>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</si>
  <si>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</si>
  <si>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</si>
  <si>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</si>
  <si>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</si>
  <si>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</si>
  <si>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</si>
  <si>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</si>
  <si>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</si>
  <si>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</si>
  <si>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</si>
  <si>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</si>
  <si>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</si>
  <si>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</si>
  <si>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</si>
  <si>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</si>
  <si>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</si>
  <si>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</si>
  <si>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</si>
  <si>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</si>
  <si>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</si>
  <si>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</si>
  <si>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</si>
  <si>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</si>
  <si>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</si>
  <si>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</si>
  <si>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</si>
  <si>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</si>
  <si>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</si>
  <si>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</si>
  <si>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</si>
  <si>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</si>
  <si>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</si>
  <si>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</si>
  <si>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</si>
  <si>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</si>
  <si>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</si>
  <si>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</si>
  <si>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</si>
  <si>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</si>
  <si>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</si>
  <si>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</si>
  <si>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</si>
  <si>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</si>
  <si>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</si>
  <si>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</si>
  <si>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</si>
  <si>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</si>
  <si>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</si>
  <si>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</si>
  <si>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</si>
  <si>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</si>
  <si>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</si>
  <si>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</si>
  <si>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</si>
  <si>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</si>
  <si>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</si>
  <si>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</si>
  <si>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</si>
  <si>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</si>
  <si>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</si>
  <si>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</si>
  <si>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</si>
  <si>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</si>
  <si>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</si>
  <si>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</si>
  <si>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</si>
  <si>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</si>
  <si>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</si>
  <si>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</si>
  <si>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</si>
  <si>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</si>
  <si>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</si>
  <si>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</si>
  <si>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</si>
  <si>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</si>
  <si>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</si>
  <si>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</si>
  <si>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</si>
  <si>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</si>
  <si>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</si>
  <si>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</si>
  <si>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</si>
  <si>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</si>
  <si>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</si>
  <si>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</si>
  <si>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</si>
  <si>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</si>
  <si>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</si>
  <si>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</si>
  <si>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</si>
  <si>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</si>
  <si>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</si>
  <si>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</si>
  <si>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</si>
  <si>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</si>
  <si>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</si>
  <si>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</si>
  <si>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</si>
  <si>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</si>
  <si>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</si>
  <si>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</si>
  <si>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</si>
  <si>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</si>
  <si>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</si>
  <si>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</si>
  <si>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</si>
  <si>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</si>
  <si>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</si>
  <si>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</si>
  <si>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</si>
  <si>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</si>
  <si>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</si>
  <si>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</si>
  <si>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</si>
  <si>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</si>
  <si>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</si>
  <si>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</si>
  <si>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</si>
  <si>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</si>
  <si>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</si>
  <si>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</si>
  <si>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</si>
  <si>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</si>
  <si>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</si>
  <si>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</si>
  <si>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</si>
  <si>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</si>
  <si>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</si>
  <si>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</si>
  <si>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</si>
  <si>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</si>
  <si>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</si>
  <si>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</si>
  <si>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</si>
  <si>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</si>
  <si>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</si>
  <si>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</si>
  <si>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</si>
  <si>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</si>
  <si>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</si>
  <si>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</si>
  <si>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</si>
  <si>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</si>
  <si>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</si>
  <si>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</si>
  <si>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</si>
  <si>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</si>
  <si>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</si>
  <si>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</si>
  <si>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</si>
  <si>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</si>
  <si>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</si>
  <si>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</si>
  <si>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</si>
  <si>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</si>
  <si>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</si>
  <si>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</si>
  <si>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</si>
  <si>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</si>
  <si>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</si>
  <si>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</si>
  <si>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</si>
  <si>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</si>
  <si>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</si>
  <si>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</si>
  <si>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</si>
  <si>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</si>
  <si>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</si>
  <si>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</si>
  <si>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</si>
  <si>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</si>
  <si>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</si>
  <si>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</si>
  <si>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</si>
  <si>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</si>
  <si>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</si>
  <si>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</si>
  <si>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</si>
  <si>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</si>
  <si>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</si>
  <si>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</si>
  <si>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</si>
  <si>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</si>
  <si>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</si>
  <si>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</si>
  <si>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</si>
  <si>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</si>
  <si>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</si>
  <si>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</si>
  <si>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</si>
  <si>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</si>
  <si>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</si>
  <si>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</si>
  <si>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</si>
  <si>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</si>
  <si>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</si>
  <si>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</si>
  <si>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</si>
  <si>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</si>
  <si>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</si>
  <si>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</si>
  <si>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</si>
  <si>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</si>
  <si>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</si>
  <si>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</si>
  <si>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</si>
  <si>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</si>
  <si>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</si>
  <si>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</si>
  <si>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</si>
  <si>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</si>
  <si>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</si>
  <si>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</si>
  <si>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</si>
  <si>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</si>
  <si>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</si>
  <si>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</si>
  <si>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</si>
  <si>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</si>
  <si>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</si>
  <si>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</si>
  <si>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</si>
  <si>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</si>
  <si>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</si>
  <si>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</si>
  <si>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</si>
  <si>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</si>
  <si>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</si>
  <si>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</si>
  <si>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</si>
  <si>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</si>
  <si>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</si>
  <si>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</si>
  <si>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</si>
  <si>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</si>
  <si>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</si>
  <si>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</si>
  <si>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</si>
  <si>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</si>
  <si>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</si>
  <si>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</si>
  <si>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</si>
  <si>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</si>
  <si>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</si>
  <si>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</si>
  <si>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</si>
  <si>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</si>
  <si>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</si>
  <si>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</si>
  <si>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</si>
  <si>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</si>
  <si>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</si>
  <si>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</si>
  <si>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</si>
  <si>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</si>
  <si>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</si>
  <si>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</si>
  <si>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</si>
  <si>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</si>
  <si>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</si>
  <si>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</si>
  <si>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</si>
  <si>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</si>
  <si>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</si>
  <si>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</si>
  <si>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</si>
  <si>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</si>
  <si>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</si>
  <si>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</si>
  <si>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</si>
  <si>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</si>
  <si>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</si>
  <si>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</si>
  <si>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</si>
  <si>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</si>
  <si>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</si>
  <si>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</si>
  <si>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</si>
  <si>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</si>
  <si>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</si>
  <si>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</si>
  <si>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</si>
  <si>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</si>
  <si>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</si>
  <si>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</si>
  <si>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</si>
  <si>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</si>
  <si>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</si>
  <si>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</si>
  <si>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</si>
  <si>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</si>
  <si>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</si>
  <si>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</si>
  <si>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</si>
  <si>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</si>
  <si>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</si>
  <si>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</si>
  <si>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</si>
  <si>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</si>
  <si>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</si>
  <si>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</si>
  <si>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</si>
  <si>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</si>
  <si>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</si>
  <si>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</si>
  <si>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</si>
  <si>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</si>
  <si>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</si>
  <si>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</si>
  <si>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</si>
  <si>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</si>
  <si>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</si>
  <si>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</si>
  <si>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</si>
  <si>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</si>
  <si>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</si>
  <si>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</si>
  <si>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</si>
  <si>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</si>
  <si>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</si>
  <si>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</si>
  <si>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</si>
  <si>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</si>
  <si>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</si>
  <si>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</si>
  <si>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</si>
  <si>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</si>
  <si>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</si>
  <si>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</si>
  <si>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</si>
  <si>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</si>
  <si>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</si>
  <si>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</si>
  <si>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</si>
  <si>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</si>
  <si>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</si>
  <si>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</si>
  <si>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</si>
  <si>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</si>
  <si>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</si>
  <si>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</si>
  <si>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</si>
  <si>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</si>
  <si>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</si>
  <si>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</si>
  <si>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</si>
  <si>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</si>
  <si>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</si>
  <si>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</si>
  <si>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</si>
  <si>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</si>
  <si>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</si>
  <si>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</si>
  <si>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</si>
  <si>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</si>
  <si>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</si>
  <si>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</si>
  <si>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</si>
  <si>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</si>
  <si>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</si>
  <si>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</si>
  <si>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</si>
  <si>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</si>
  <si>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</si>
  <si>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</si>
  <si>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</si>
  <si>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</si>
  <si>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</si>
  <si>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</si>
  <si>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</si>
  <si>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</si>
  <si>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</si>
  <si>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</si>
  <si>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</si>
  <si>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</si>
  <si>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</si>
  <si>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</si>
  <si>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</si>
  <si>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</si>
  <si>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</si>
  <si>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</si>
  <si>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</si>
  <si>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</si>
  <si>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</si>
  <si>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</si>
  <si>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</si>
  <si>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</si>
  <si>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</si>
  <si>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</si>
  <si>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</si>
  <si>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</si>
  <si>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</si>
  <si>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</si>
  <si>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</si>
  <si>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</si>
  <si>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</si>
  <si>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</si>
  <si>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</si>
  <si>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</si>
  <si>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</si>
  <si>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</si>
  <si>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</si>
  <si>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</si>
  <si>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</si>
  <si>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</si>
  <si>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</si>
  <si>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</si>
  <si>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</si>
  <si>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</si>
  <si>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</si>
  <si>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</si>
  <si>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</si>
  <si>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</si>
  <si>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</si>
  <si>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</si>
  <si>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</si>
  <si>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</si>
  <si>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</si>
  <si>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</si>
  <si>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</si>
  <si>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</si>
  <si>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</si>
  <si>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</si>
  <si>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</si>
  <si>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</si>
  <si>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</si>
  <si>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</si>
  <si>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</si>
  <si>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</si>
  <si>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</si>
  <si>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</si>
  <si>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</si>
  <si>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</si>
  <si>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</si>
  <si>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</si>
  <si>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</si>
  <si>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</si>
  <si>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</si>
  <si>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</si>
  <si>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</si>
  <si>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</si>
  <si>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</si>
  <si>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</si>
  <si>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</si>
  <si>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</si>
  <si>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</si>
  <si>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</si>
  <si>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</si>
  <si>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</si>
  <si>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</si>
  <si>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</si>
  <si>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</si>
  <si>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</si>
  <si>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</si>
  <si>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</si>
  <si>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</si>
  <si>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</si>
  <si>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</si>
  <si>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</si>
  <si>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</si>
  <si>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</si>
  <si>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</si>
  <si>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</si>
  <si>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</si>
  <si>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</si>
  <si>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</si>
  <si>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</si>
  <si>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</si>
  <si>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</si>
  <si>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</si>
  <si>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</si>
  <si>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</si>
  <si>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</si>
  <si>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</si>
  <si>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</si>
  <si>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</si>
  <si>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</si>
  <si>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</si>
  <si>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</si>
  <si>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</si>
  <si>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</si>
  <si>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</si>
  <si>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</si>
  <si>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</si>
  <si>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</si>
  <si>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</si>
  <si>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</si>
  <si>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</si>
  <si>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</si>
  <si>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</si>
  <si>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</si>
  <si>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</si>
  <si>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</si>
  <si>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</si>
  <si>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</si>
  <si>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</si>
  <si>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</si>
  <si>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</si>
  <si>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</si>
  <si>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</si>
  <si>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</si>
  <si>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</si>
  <si>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</si>
  <si>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</si>
  <si>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</si>
  <si>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</si>
  <si>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</si>
  <si>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</si>
  <si>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</si>
  <si>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</si>
  <si>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</si>
  <si>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</si>
  <si>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</si>
  <si>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</si>
  <si>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</si>
  <si>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</si>
  <si>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</si>
  <si>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</si>
  <si>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</si>
  <si>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</si>
  <si>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</si>
  <si>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</si>
  <si>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</si>
  <si>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</si>
  <si>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</si>
  <si>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</si>
  <si>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</si>
  <si>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</si>
  <si>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</si>
  <si>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</si>
  <si>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</si>
  <si>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</si>
  <si>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</si>
  <si>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</si>
  <si>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</si>
  <si>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</si>
  <si>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</si>
  <si>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</si>
  <si>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</si>
  <si>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</si>
  <si>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</si>
  <si>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</si>
  <si>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</si>
  <si>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</si>
  <si>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</si>
  <si>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</si>
  <si>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</si>
  <si>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</si>
  <si>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</si>
  <si>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</si>
  <si>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</si>
  <si>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</si>
  <si>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</si>
  <si>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</si>
  <si>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</si>
  <si>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</si>
  <si>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</si>
  <si>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</si>
  <si>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</si>
  <si>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</si>
  <si>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</si>
  <si>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</si>
  <si>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</si>
  <si>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</si>
  <si>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</si>
  <si>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</si>
  <si>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</si>
  <si>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</si>
  <si>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</si>
  <si>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</si>
  <si>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</si>
  <si>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</si>
  <si>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</si>
  <si>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</si>
  <si>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</si>
  <si>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</si>
  <si>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</si>
  <si>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</si>
  <si>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</si>
  <si>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</si>
  <si>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</si>
  <si>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</si>
  <si>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</si>
  <si>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</si>
  <si>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</si>
  <si>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</si>
  <si>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</si>
  <si>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</si>
  <si>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</si>
  <si>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</si>
  <si>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</si>
  <si>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</si>
  <si>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</si>
  <si>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</si>
  <si>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</si>
  <si>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</si>
  <si>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</si>
  <si>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</si>
  <si>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</si>
  <si>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</si>
  <si>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</si>
  <si>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</si>
  <si>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</si>
  <si>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</si>
  <si>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</si>
  <si>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</si>
  <si>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</si>
  <si>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</si>
  <si>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</si>
  <si>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</si>
  <si>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</si>
  <si>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</si>
  <si>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</si>
  <si>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</si>
  <si>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</si>
  <si>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</si>
  <si>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</si>
  <si>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</si>
  <si>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</si>
  <si>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</si>
  <si>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</si>
  <si>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</si>
  <si>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</si>
  <si>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</si>
  <si>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</si>
  <si>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</si>
  <si>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</si>
  <si>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</si>
  <si>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</si>
  <si>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</si>
  <si>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</si>
  <si>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</si>
  <si>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</si>
  <si>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</si>
  <si>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</si>
  <si>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</si>
  <si>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</si>
  <si>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</si>
  <si>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</si>
  <si>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</si>
  <si>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</si>
  <si>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</si>
  <si>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</si>
  <si>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</si>
  <si>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</si>
  <si>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</si>
  <si>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</si>
  <si>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</si>
  <si>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</si>
  <si>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</si>
  <si>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</si>
  <si>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</si>
  <si>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</si>
  <si>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</si>
  <si>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</si>
  <si>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</si>
  <si>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</si>
  <si>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</si>
  <si>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</si>
  <si>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</si>
  <si>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</si>
  <si>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</si>
  <si>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</si>
  <si>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</si>
  <si>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</si>
  <si>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</si>
  <si>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</si>
  <si>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</si>
  <si>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</si>
  <si>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</si>
  <si>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</si>
  <si>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</si>
  <si>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</si>
  <si>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</si>
  <si>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</si>
  <si>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</si>
  <si>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</si>
  <si>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</si>
  <si>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</si>
  <si>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</si>
  <si>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</si>
  <si>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</si>
  <si>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</si>
  <si>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</si>
  <si>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</si>
  <si>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</si>
  <si>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</si>
  <si>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</si>
  <si>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</si>
  <si>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</si>
  <si>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</si>
  <si>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</si>
  <si>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</si>
  <si>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</si>
  <si>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</si>
  <si>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</si>
  <si>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</si>
  <si>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</si>
  <si>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</si>
  <si>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</si>
  <si>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</si>
  <si>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</si>
  <si>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</si>
  <si>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</si>
  <si>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</si>
  <si>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</si>
  <si>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</si>
  <si>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</si>
  <si>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</si>
  <si>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</si>
  <si>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</si>
  <si>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</si>
  <si>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</si>
  <si>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</si>
  <si>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</si>
  <si>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</si>
  <si>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</si>
  <si>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</si>
  <si>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</si>
  <si>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</si>
  <si>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</si>
  <si>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</si>
  <si>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</si>
  <si>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</si>
  <si>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</si>
  <si>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</si>
  <si>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</si>
  <si>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</si>
  <si>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</si>
  <si>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</si>
  <si>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</si>
  <si>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</si>
  <si>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</si>
  <si>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</si>
  <si>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</si>
  <si>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</si>
  <si>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</si>
  <si>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</si>
  <si>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</si>
  <si>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</si>
  <si>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</si>
  <si>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</si>
  <si>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</si>
  <si>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</si>
  <si>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</si>
  <si>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</si>
  <si>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</si>
  <si>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</si>
  <si>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</si>
  <si>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</si>
  <si>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</si>
  <si>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</si>
  <si>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</si>
  <si>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</si>
  <si>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</si>
  <si>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</si>
  <si>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</si>
  <si>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</si>
  <si>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</si>
  <si>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</si>
  <si>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</si>
  <si>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</si>
  <si>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</si>
  <si>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</si>
  <si>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</si>
  <si>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</si>
  <si>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</si>
  <si>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</si>
  <si>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</si>
  <si>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</si>
  <si>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</si>
  <si>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</si>
  <si>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</si>
  <si>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</si>
  <si>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</si>
  <si>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</si>
  <si>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</si>
  <si>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</si>
  <si>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</si>
  <si>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</si>
  <si>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</si>
  <si>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</si>
  <si>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</si>
  <si>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</si>
  <si>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</si>
  <si>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</si>
  <si>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</si>
  <si>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</si>
  <si>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</si>
  <si>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</si>
  <si>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</si>
  <si>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</si>
  <si>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</si>
  <si>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</si>
  <si>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</si>
  <si>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</si>
  <si>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</si>
  <si>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</si>
  <si>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</si>
  <si>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</si>
  <si>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</si>
  <si>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</si>
  <si>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</si>
  <si>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</si>
  <si>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</si>
  <si>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</si>
  <si>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</si>
  <si>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</si>
  <si>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</si>
  <si>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</si>
  <si>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</si>
  <si>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</si>
  <si>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</si>
  <si>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</si>
  <si>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</si>
  <si>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</si>
  <si>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</si>
  <si>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</si>
  <si>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</si>
  <si>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</si>
  <si>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</si>
  <si>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</si>
  <si>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</si>
  <si>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</si>
  <si>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</si>
  <si>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</si>
  <si>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</si>
  <si>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</si>
  <si>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</si>
  <si>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</si>
  <si>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</si>
  <si>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</si>
  <si>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</si>
  <si>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</si>
  <si>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</si>
  <si>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</si>
  <si>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</si>
  <si>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</si>
  <si>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</si>
  <si>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</si>
  <si>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</si>
  <si>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</si>
  <si>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</si>
  <si>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</si>
  <si>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</si>
  <si>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</si>
  <si>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</si>
  <si>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</si>
  <si>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</si>
  <si>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</si>
  <si>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</si>
  <si>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</si>
  <si>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</si>
  <si>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</si>
  <si>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</si>
  <si>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</si>
  <si>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</si>
  <si>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</si>
  <si>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</si>
  <si>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</si>
  <si>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</si>
  <si>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</si>
  <si>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</si>
  <si>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</si>
  <si>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</si>
  <si>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</si>
  <si>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</si>
  <si>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</si>
  <si>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</si>
  <si>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</si>
  <si>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</si>
  <si>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</si>
  <si>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</si>
  <si>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</si>
  <si>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</si>
  <si>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</si>
  <si>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</si>
  <si>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</si>
  <si>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</si>
  <si>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</si>
  <si>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</si>
  <si>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</si>
  <si>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</si>
  <si>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</si>
  <si>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</si>
  <si>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</si>
  <si>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</si>
  <si>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</si>
  <si>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</si>
  <si>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</si>
  <si>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</si>
  <si>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</si>
  <si>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</si>
  <si>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</si>
  <si>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</si>
  <si>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</si>
  <si>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</si>
  <si>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</si>
  <si>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</si>
  <si>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</si>
  <si>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</si>
  <si>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</si>
  <si>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</si>
  <si>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</si>
  <si>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</si>
  <si>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</si>
  <si>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</si>
  <si>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</si>
  <si>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</si>
  <si>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</si>
  <si>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</si>
  <si>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</si>
  <si>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</si>
  <si>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</si>
  <si>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</si>
  <si>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</si>
  <si>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</si>
  <si>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</si>
  <si>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</si>
  <si>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</si>
  <si>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</si>
  <si>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</si>
  <si>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</si>
  <si>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</si>
  <si>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</si>
  <si>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</si>
  <si>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</si>
  <si>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</si>
  <si>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</si>
  <si>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</si>
  <si>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</si>
  <si>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</si>
  <si>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</si>
  <si>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</si>
  <si>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</si>
  <si>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</si>
  <si>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</si>
  <si>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</si>
  <si>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</si>
  <si>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</si>
  <si>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</si>
  <si>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</si>
  <si>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</si>
  <si>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</si>
  <si>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</si>
  <si>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</si>
  <si>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</si>
  <si>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</si>
  <si>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</si>
  <si>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</si>
  <si>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</si>
  <si>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</si>
  <si>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</si>
  <si>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</si>
  <si>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</si>
  <si>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</si>
  <si>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</si>
  <si>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</si>
  <si>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</si>
  <si>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</si>
  <si>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</si>
  <si>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</si>
  <si>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</si>
  <si>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</si>
  <si>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</si>
  <si>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</si>
  <si>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</si>
  <si>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</si>
  <si>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</si>
  <si>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</si>
  <si>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</si>
  <si>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</si>
  <si>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</si>
  <si>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</si>
  <si>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</si>
  <si>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</si>
  <si>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</si>
  <si>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</si>
  <si>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</si>
  <si>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</si>
  <si>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</si>
  <si>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</si>
  <si>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</si>
  <si>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</si>
  <si>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</si>
  <si>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</si>
  <si>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</si>
  <si>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</si>
  <si>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</si>
  <si>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</si>
  <si>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</si>
  <si>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</si>
  <si>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</si>
  <si>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</si>
  <si>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</si>
  <si>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</si>
  <si>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</si>
  <si>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</si>
  <si>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</si>
  <si>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</si>
  <si>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</si>
  <si>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</si>
  <si>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</si>
  <si>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</si>
  <si>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</si>
  <si>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</si>
  <si>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</si>
  <si>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</si>
  <si>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</si>
  <si>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</si>
  <si>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</si>
  <si>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</si>
  <si>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</si>
  <si>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</si>
  <si>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</si>
  <si>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</si>
  <si>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</si>
  <si>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</si>
  <si>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</si>
  <si>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</si>
  <si>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</si>
  <si>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</si>
  <si>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</si>
  <si>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</si>
  <si>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</si>
  <si>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</si>
  <si>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</si>
  <si>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</si>
  <si>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</si>
  <si>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</si>
  <si>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</si>
  <si>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</si>
  <si>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</si>
  <si>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</si>
  <si>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</si>
  <si>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</si>
  <si>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</si>
  <si>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</si>
  <si>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</si>
  <si>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</si>
  <si>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</si>
  <si>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</si>
  <si>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</si>
  <si>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</si>
  <si>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</si>
  <si>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</si>
  <si>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</si>
  <si>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</si>
  <si>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</si>
  <si>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</si>
  <si>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</si>
  <si>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</si>
  <si>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</si>
  <si>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</si>
  <si>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</si>
  <si>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</si>
  <si>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</si>
  <si>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</si>
  <si>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</si>
  <si>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</si>
  <si>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</si>
  <si>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</si>
  <si>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</si>
  <si>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</si>
  <si>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</si>
  <si>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</si>
  <si>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</si>
  <si>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</si>
  <si>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</si>
  <si>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</si>
  <si>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</si>
  <si>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</si>
  <si>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</si>
  <si>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</si>
  <si>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</si>
  <si>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</si>
  <si>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</si>
  <si>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</si>
  <si>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</si>
  <si>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</si>
  <si>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</si>
  <si>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</si>
  <si>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</si>
  <si>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</si>
  <si>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</si>
  <si>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</si>
  <si>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</si>
  <si>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</si>
  <si>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</si>
  <si>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</si>
  <si>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</si>
  <si>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</si>
  <si>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</si>
  <si>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</si>
  <si>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</si>
  <si>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</si>
  <si>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</si>
  <si>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</si>
  <si>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</si>
  <si>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</si>
  <si>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</si>
  <si>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</si>
  <si>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</si>
  <si>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</si>
  <si>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</si>
  <si>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</si>
  <si>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</si>
  <si>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</si>
  <si>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</si>
  <si>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</si>
  <si>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</si>
  <si>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</si>
  <si>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</si>
  <si>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</si>
  <si>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</si>
  <si>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</si>
  <si>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</si>
  <si>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</si>
  <si>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</si>
  <si>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</si>
  <si>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</si>
  <si>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</si>
  <si>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</si>
  <si>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</si>
  <si>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</si>
  <si>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</si>
  <si>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</si>
  <si>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</si>
  <si>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</si>
  <si>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</si>
  <si>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</si>
  <si>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</si>
  <si>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</si>
  <si>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</si>
  <si>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</si>
  <si>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</si>
  <si>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</si>
  <si>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</si>
  <si>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</si>
  <si>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</si>
  <si>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</si>
  <si>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</si>
  <si>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</si>
  <si>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</si>
  <si>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</si>
  <si>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</si>
  <si>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</si>
  <si>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</si>
  <si>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</si>
  <si>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</si>
  <si>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</si>
  <si>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</si>
  <si>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</si>
  <si>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</si>
  <si>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</si>
  <si>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</si>
  <si>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</si>
  <si>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</si>
  <si>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</si>
  <si>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</si>
  <si>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</si>
  <si>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</si>
  <si>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</si>
  <si>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</si>
  <si>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</si>
  <si>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</si>
  <si>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</si>
  <si>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</si>
  <si>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</si>
  <si>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</si>
  <si>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</si>
  <si>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</si>
  <si>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</si>
  <si>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</si>
  <si>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</si>
  <si>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</si>
  <si>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</si>
  <si>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</si>
  <si>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</si>
  <si>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</si>
  <si>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</si>
  <si>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</si>
  <si>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</si>
  <si>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</si>
  <si>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</si>
  <si>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</si>
  <si>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</si>
  <si>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</si>
  <si>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</si>
  <si>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</si>
  <si>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</si>
  <si>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</si>
  <si>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</si>
  <si>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</si>
  <si>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</si>
  <si>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</si>
  <si>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</si>
  <si>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</si>
  <si>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</si>
  <si>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</si>
  <si>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</si>
  <si>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</si>
  <si>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</si>
  <si>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</si>
  <si>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</si>
  <si>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</si>
  <si>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</si>
  <si>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</si>
  <si>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</si>
  <si>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</si>
  <si>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</si>
  <si>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</si>
  <si>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</si>
  <si>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</si>
  <si>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</si>
  <si>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</si>
  <si>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</si>
  <si>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</si>
  <si>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</si>
  <si>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</si>
  <si>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</si>
  <si>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</si>
  <si>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</si>
  <si>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</si>
  <si>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</si>
  <si>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</si>
  <si>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</si>
  <si>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</si>
  <si>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</si>
  <si>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</si>
  <si>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</si>
  <si>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</si>
  <si>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</si>
  <si>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</si>
  <si>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</si>
  <si>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</si>
  <si>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</si>
  <si>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</si>
  <si>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</si>
  <si>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</si>
  <si>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</si>
  <si>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</si>
  <si>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</si>
  <si>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</si>
  <si>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</si>
  <si>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</si>
  <si>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</si>
  <si>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</si>
  <si>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</si>
  <si>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</si>
  <si>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</si>
  <si>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</si>
  <si>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</si>
  <si>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</si>
  <si>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</si>
  <si>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</si>
  <si>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</si>
  <si>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</si>
  <si>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</si>
  <si>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</si>
  <si>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</si>
  <si>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</si>
  <si>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</si>
  <si>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</si>
  <si>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</si>
  <si>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</si>
  <si>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</si>
  <si>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</si>
  <si>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</si>
  <si>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</si>
  <si>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</si>
  <si>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</si>
  <si>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</si>
  <si>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</si>
  <si>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</si>
  <si>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</si>
  <si>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</si>
  <si>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</si>
  <si>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</si>
  <si>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</si>
  <si>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</si>
  <si>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</si>
  <si>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</si>
  <si>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</si>
  <si>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</si>
  <si>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</si>
  <si>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</si>
  <si>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</si>
  <si>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</si>
  <si>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</si>
  <si>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</si>
  <si>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</si>
  <si>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</si>
  <si>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</si>
  <si>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</si>
  <si>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</si>
  <si>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</si>
  <si>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</si>
  <si>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</si>
  <si>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</si>
  <si>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</si>
  <si>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</si>
  <si>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</si>
  <si>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</si>
  <si>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</si>
  <si>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</si>
  <si>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</si>
  <si>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</si>
  <si>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</si>
  <si>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</si>
  <si>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</si>
  <si>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</si>
  <si>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</si>
  <si>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</si>
  <si>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</si>
  <si>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</si>
  <si>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</si>
  <si>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</si>
  <si>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</si>
  <si>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</si>
  <si>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</si>
  <si>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</si>
  <si>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</si>
  <si>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</si>
  <si>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</si>
  <si>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</si>
  <si>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</si>
  <si>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</si>
  <si>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</si>
  <si>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</si>
  <si>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</si>
  <si>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</si>
  <si>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</si>
  <si>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</si>
  <si>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</si>
  <si>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</si>
  <si>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</si>
  <si>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</si>
  <si>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</si>
  <si>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</si>
  <si>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</si>
  <si>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</si>
  <si>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</si>
  <si>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</si>
  <si>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</si>
  <si>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</si>
  <si>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</si>
  <si>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</si>
  <si>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</si>
  <si>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</si>
  <si>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</si>
  <si>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</si>
  <si>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</si>
  <si>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</si>
  <si>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</si>
  <si>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</si>
  <si>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</si>
  <si>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</si>
  <si>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</si>
  <si>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</si>
  <si>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</si>
  <si>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</si>
  <si>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</si>
  <si>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</si>
  <si>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</si>
  <si>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</si>
  <si>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</si>
  <si>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</si>
  <si>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</si>
  <si>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</si>
  <si>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</si>
  <si>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</si>
  <si>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</si>
  <si>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</si>
  <si>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</si>
  <si>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</si>
  <si>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</si>
  <si>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</si>
  <si>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</si>
  <si>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</si>
  <si>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</si>
  <si>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</si>
  <si>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</si>
  <si>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</si>
  <si>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</si>
  <si>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</si>
  <si>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</si>
  <si>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</si>
  <si>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</si>
  <si>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</si>
  <si>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</si>
  <si>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</si>
  <si>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</si>
  <si>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</si>
  <si>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</si>
  <si>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</si>
  <si>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</si>
  <si>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</si>
  <si>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</si>
  <si>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</si>
  <si>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</si>
  <si>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</si>
  <si>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</si>
  <si>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</si>
  <si>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</si>
  <si>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</si>
  <si>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</si>
  <si>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</si>
  <si>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</si>
  <si>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</si>
  <si>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</si>
  <si>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</si>
  <si>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</si>
  <si>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</si>
  <si>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</si>
  <si>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</si>
  <si>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</si>
  <si>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</si>
  <si>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</si>
  <si>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</si>
  <si>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</si>
  <si>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</si>
  <si>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</si>
  <si>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</si>
  <si>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</si>
  <si>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</si>
  <si>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</si>
  <si>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</si>
  <si>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</si>
  <si>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</si>
  <si>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</si>
  <si>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</si>
  <si>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</si>
  <si>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</si>
  <si>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</si>
  <si>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</si>
  <si>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</si>
  <si>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</si>
  <si>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</si>
  <si>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</si>
  <si>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</si>
  <si>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</si>
  <si>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</si>
  <si>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</si>
  <si>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</si>
  <si>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</si>
  <si>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</si>
  <si>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</si>
  <si>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</si>
  <si>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</si>
  <si>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</si>
  <si>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</si>
  <si>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</si>
  <si>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</si>
  <si>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</si>
  <si>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</si>
  <si>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</si>
  <si>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</si>
  <si>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</si>
  <si>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</si>
  <si>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</si>
  <si>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</si>
  <si>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</si>
  <si>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</si>
  <si>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</si>
  <si>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</si>
  <si>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</si>
  <si>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</si>
  <si>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</si>
  <si>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</si>
  <si>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</si>
  <si>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</si>
  <si>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</si>
  <si>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</si>
  <si>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</si>
  <si>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</si>
  <si>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</si>
  <si>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</si>
  <si>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</si>
  <si>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</si>
  <si>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</si>
  <si>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</si>
  <si>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</si>
  <si>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</si>
  <si>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</si>
  <si>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</si>
  <si>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</si>
  <si>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</si>
  <si>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</si>
  <si>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</si>
  <si>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</si>
  <si>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</si>
  <si>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</si>
  <si>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</si>
  <si>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</si>
  <si>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</si>
  <si>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</si>
  <si>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</si>
  <si>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</si>
  <si>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</si>
  <si>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</si>
  <si>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</si>
  <si>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</si>
  <si>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</si>
  <si>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</si>
  <si>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</si>
  <si>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</si>
  <si>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</si>
  <si>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</si>
  <si>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</si>
  <si>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</si>
  <si>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</si>
  <si>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</si>
  <si>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</si>
  <si>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</si>
  <si>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</si>
  <si>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</si>
  <si>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</si>
  <si>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</si>
  <si>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</si>
  <si>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</si>
  <si>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</si>
  <si>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</si>
  <si>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</si>
  <si>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</si>
  <si>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</si>
  <si>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</si>
  <si>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</si>
  <si>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</si>
  <si>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</si>
  <si>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</si>
  <si>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</si>
  <si>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</si>
  <si>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</si>
  <si>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</si>
  <si>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</si>
  <si>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</si>
  <si>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</si>
  <si>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</si>
  <si>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</si>
  <si>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</si>
  <si>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</si>
  <si>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</si>
  <si>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</si>
  <si>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</si>
  <si>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</si>
  <si>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</si>
  <si>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</si>
  <si>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</si>
  <si>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</si>
  <si>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</si>
  <si>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</si>
  <si>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</si>
  <si>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</si>
  <si>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</si>
  <si>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</si>
  <si>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</si>
  <si>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</si>
  <si>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</si>
  <si>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</si>
  <si>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</si>
  <si>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</si>
  <si>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</si>
  <si>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</si>
  <si>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</si>
  <si>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</si>
  <si>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</si>
  <si>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</si>
  <si>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</si>
  <si>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</si>
  <si>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</si>
  <si>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</si>
  <si>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</si>
  <si>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</si>
  <si>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</si>
  <si>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</si>
  <si>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</si>
  <si>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</si>
  <si>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</si>
  <si>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</si>
  <si>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</si>
  <si>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</si>
  <si>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</si>
  <si>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</si>
  <si>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</si>
  <si>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</si>
  <si>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</si>
  <si>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</si>
  <si>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</si>
  <si>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</si>
  <si>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</si>
  <si>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</si>
  <si>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</si>
  <si>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</si>
  <si>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</si>
  <si>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</si>
  <si>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</si>
  <si>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</si>
  <si>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</si>
  <si>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</si>
  <si>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</si>
  <si>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</si>
  <si>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</si>
  <si>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</si>
  <si>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</si>
  <si>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</si>
  <si>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</si>
  <si>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</si>
  <si>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</si>
  <si>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</si>
  <si>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</si>
  <si>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</si>
  <si>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</si>
  <si>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</si>
  <si>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</si>
  <si>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</si>
  <si>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</si>
  <si>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</si>
  <si>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</si>
  <si>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</si>
  <si>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</si>
  <si>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</si>
  <si>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</si>
  <si>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</si>
  <si>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</si>
  <si>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</si>
  <si>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</si>
  <si>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</si>
  <si>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</si>
  <si>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</si>
  <si>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</si>
  <si>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</si>
  <si>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</si>
  <si>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</si>
  <si>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</si>
  <si>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</si>
  <si>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</si>
  <si>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</si>
  <si>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</si>
  <si>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</si>
  <si>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</si>
  <si>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</si>
  <si>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</si>
  <si>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</si>
  <si>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</si>
  <si>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</si>
  <si>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</si>
  <si>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</si>
  <si>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</si>
  <si>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</si>
  <si>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</si>
  <si>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</si>
  <si>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</si>
  <si>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</si>
  <si>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</si>
  <si>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</si>
  <si>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</si>
  <si>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</si>
  <si>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</si>
  <si>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</si>
  <si>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</si>
  <si>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</si>
  <si>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</si>
  <si>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</si>
  <si>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</si>
  <si>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</si>
  <si>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</si>
  <si>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</si>
  <si>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</si>
  <si>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</si>
  <si>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</si>
  <si>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</si>
  <si>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</si>
  <si>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</si>
  <si>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</si>
  <si>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</si>
  <si>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</si>
  <si>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</si>
  <si>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</si>
  <si>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</si>
  <si>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</si>
  <si>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</si>
  <si>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</si>
  <si>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</si>
  <si>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</si>
  <si>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</si>
  <si>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</si>
  <si>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</si>
  <si>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</si>
  <si>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</si>
  <si>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</si>
  <si>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</si>
  <si>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</si>
  <si>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</si>
  <si>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</si>
  <si>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</si>
  <si>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</si>
  <si>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</si>
  <si>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</si>
  <si>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</si>
  <si>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</si>
  <si>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</si>
  <si>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</si>
  <si>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</si>
  <si>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</si>
  <si>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</si>
  <si>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</si>
  <si>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</si>
  <si>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</si>
  <si>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</si>
  <si>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</si>
  <si>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</si>
  <si>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</si>
  <si>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</si>
  <si>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</si>
  <si>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</si>
  <si>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</si>
  <si>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</si>
  <si>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</si>
  <si>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</si>
  <si>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</si>
  <si>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</si>
  <si>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</si>
  <si>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</si>
  <si>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</si>
  <si>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</si>
  <si>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</si>
  <si>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</si>
  <si>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</si>
  <si>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</si>
  <si>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</si>
  <si>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</si>
  <si>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</si>
  <si>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</si>
  <si>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</si>
  <si>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</si>
  <si>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</si>
  <si>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</si>
  <si>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</si>
  <si>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</si>
  <si>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</si>
  <si>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</si>
  <si>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</si>
  <si>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</si>
  <si>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</si>
  <si>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</si>
  <si>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</si>
  <si>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</si>
  <si>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</si>
  <si>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</si>
  <si>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</si>
  <si>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</si>
  <si>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</si>
  <si>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</si>
  <si>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</si>
  <si>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</si>
  <si>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</si>
  <si>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</si>
  <si>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</si>
  <si>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</si>
  <si>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</si>
  <si>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</si>
  <si>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</si>
  <si>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</si>
  <si>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</si>
  <si>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</si>
  <si>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</si>
  <si>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</si>
  <si>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</si>
  <si>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</si>
  <si>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</si>
  <si>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</si>
  <si>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</si>
  <si>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</si>
  <si>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</si>
  <si>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</si>
  <si>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</si>
  <si>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</si>
  <si>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</si>
  <si>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</si>
  <si>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</si>
  <si>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</si>
  <si>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</si>
  <si>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</si>
  <si>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</si>
  <si>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</si>
  <si>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</si>
  <si>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</si>
  <si>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</si>
  <si>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</si>
  <si>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</si>
  <si>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</si>
  <si>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</si>
  <si>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</si>
  <si>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</si>
  <si>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</si>
  <si>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</si>
  <si>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</si>
  <si>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</si>
  <si>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</si>
  <si>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</si>
  <si>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</si>
  <si>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</si>
  <si>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</si>
  <si>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</si>
  <si>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</si>
  <si>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</si>
  <si>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</si>
  <si>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</si>
  <si>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</si>
  <si>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</si>
  <si>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</si>
  <si>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</si>
  <si>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</si>
  <si>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</si>
  <si>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</si>
  <si>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</si>
  <si>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</si>
  <si>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</si>
  <si>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</si>
  <si>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</si>
  <si>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</si>
  <si>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</si>
  <si>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</si>
  <si>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</si>
  <si>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</si>
  <si>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</si>
  <si>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</si>
  <si>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</si>
  <si>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</si>
  <si>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</si>
  <si>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</si>
  <si>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</si>
  <si>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</si>
  <si>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</si>
  <si>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</si>
  <si>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</si>
  <si>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</si>
  <si>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</si>
  <si>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</si>
  <si>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</si>
  <si>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</si>
  <si>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</si>
  <si>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</si>
  <si>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</si>
  <si>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</si>
  <si>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</si>
  <si>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</si>
  <si>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</si>
  <si>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</si>
  <si>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</si>
  <si>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</si>
  <si>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</si>
  <si>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</si>
  <si>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</si>
  <si>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</si>
  <si>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</si>
  <si>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</si>
  <si>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</si>
  <si>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</si>
  <si>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</si>
  <si>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</si>
  <si>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</si>
  <si>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</si>
  <si>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</si>
  <si>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</si>
  <si>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</si>
  <si>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</si>
  <si>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</si>
  <si>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</si>
  <si>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</si>
  <si>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</si>
  <si>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</si>
  <si>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</si>
  <si>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</si>
  <si>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</si>
  <si>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</si>
  <si>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</si>
  <si>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</si>
  <si>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</si>
  <si>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</si>
  <si>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</si>
  <si>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</si>
  <si>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</si>
  <si>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</si>
  <si>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</si>
  <si>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</si>
  <si>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</si>
  <si>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</si>
  <si>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</si>
  <si>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</si>
  <si>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</si>
  <si>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</si>
  <si>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</si>
  <si>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</si>
  <si>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</si>
  <si>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</si>
  <si>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</si>
  <si>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</si>
  <si>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</si>
  <si>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</si>
  <si>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</si>
  <si>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</si>
  <si>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</si>
  <si>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</si>
  <si>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</si>
  <si>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</si>
  <si>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</si>
  <si>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</si>
  <si>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</si>
  <si>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</si>
  <si>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</si>
  <si>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</si>
  <si>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</si>
  <si>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</si>
  <si>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</si>
  <si>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</si>
  <si>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</si>
  <si>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</si>
  <si>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</si>
  <si>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</si>
  <si>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</si>
  <si>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</si>
  <si>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</si>
  <si>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</si>
  <si>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</si>
  <si>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</si>
  <si>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</si>
  <si>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</si>
  <si>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</si>
  <si>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</si>
  <si>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</si>
  <si>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</si>
  <si>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</si>
  <si>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</si>
  <si>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</si>
  <si>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</si>
  <si>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</si>
  <si>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</si>
  <si>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</si>
  <si>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</si>
  <si>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</si>
  <si>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</si>
  <si>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</si>
  <si>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</si>
  <si>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</si>
  <si>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</si>
  <si>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</si>
  <si>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</si>
  <si>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</si>
  <si>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</si>
  <si>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</si>
  <si>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</si>
  <si>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</si>
  <si>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</si>
  <si>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</si>
  <si>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</si>
  <si>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</si>
  <si>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</si>
  <si>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</si>
  <si>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</si>
  <si>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</si>
  <si>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</si>
  <si>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</si>
  <si>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</si>
  <si>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</si>
  <si>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</si>
  <si>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</si>
  <si>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</si>
  <si>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</si>
  <si>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</si>
  <si>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</si>
  <si>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</si>
  <si>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</si>
  <si>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</si>
  <si>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</si>
  <si>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</si>
  <si>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</si>
  <si>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</si>
  <si>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</si>
  <si>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</si>
  <si>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</si>
  <si>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</si>
  <si>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</si>
  <si>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</si>
  <si>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</si>
  <si>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</si>
  <si>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</si>
  <si>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</si>
  <si>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</si>
  <si>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</si>
  <si>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</si>
  <si>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</si>
  <si>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</si>
  <si>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</si>
  <si>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</si>
  <si>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</si>
  <si>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</si>
  <si>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</si>
  <si>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</si>
  <si>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</si>
  <si>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</si>
  <si>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</si>
  <si>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</si>
  <si>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</si>
  <si>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</si>
  <si>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</si>
  <si>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</si>
  <si>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</si>
  <si>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</si>
  <si>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</si>
  <si>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</si>
  <si>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</si>
  <si>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</si>
  <si>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</si>
  <si>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</si>
  <si>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</si>
  <si>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</si>
  <si>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</si>
  <si>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</si>
  <si>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</si>
  <si>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</si>
  <si>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</si>
  <si>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</si>
  <si>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</si>
  <si>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</si>
  <si>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</si>
  <si>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</si>
  <si>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</si>
  <si>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</si>
  <si>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</si>
  <si>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</si>
  <si>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</si>
  <si>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</si>
  <si>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</si>
  <si>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</si>
  <si>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</si>
  <si>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</si>
  <si>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</si>
  <si>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</si>
  <si>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</si>
  <si>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</si>
  <si>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</si>
  <si>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</si>
  <si>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</si>
  <si>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</si>
  <si>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</si>
  <si>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</si>
  <si>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</si>
  <si>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</si>
  <si>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</si>
  <si>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</si>
  <si>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</si>
  <si>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</si>
  <si>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</si>
  <si>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</si>
  <si>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</si>
  <si>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</si>
  <si>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</si>
  <si>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</si>
  <si>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</si>
  <si>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</si>
  <si>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</si>
  <si>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</si>
  <si>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</si>
  <si>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</si>
  <si>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</si>
  <si>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</si>
  <si>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</si>
  <si>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</si>
  <si>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</si>
  <si>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</si>
  <si>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</si>
  <si>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</si>
  <si>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</si>
  <si>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</si>
  <si>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</si>
  <si>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</si>
  <si>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</si>
  <si>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</si>
  <si>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</si>
  <si>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</si>
  <si>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</si>
  <si>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</si>
  <si>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</si>
  <si>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</si>
  <si>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</si>
  <si>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</si>
  <si>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</si>
  <si>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</si>
  <si>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</si>
  <si>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</si>
  <si>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</si>
  <si>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</si>
  <si>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</si>
  <si>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</si>
  <si>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</si>
  <si>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</si>
  <si>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</si>
  <si>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</si>
  <si>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</si>
  <si>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</si>
  <si>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</si>
  <si>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</si>
  <si>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</si>
  <si>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</si>
  <si>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</si>
  <si>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</si>
  <si>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</si>
  <si>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</si>
  <si>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</si>
  <si>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</si>
  <si>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</si>
  <si>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</si>
  <si>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</si>
  <si>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</si>
  <si>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</si>
  <si>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</si>
  <si>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</si>
  <si>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</si>
  <si>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</si>
  <si>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</si>
  <si>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</si>
  <si>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</si>
  <si>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</si>
  <si>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</si>
  <si>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</si>
  <si>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</si>
  <si>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</si>
  <si>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</si>
  <si>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</si>
  <si>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</si>
  <si>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</si>
  <si>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</si>
  <si>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</si>
  <si>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</si>
  <si>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</si>
  <si>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</si>
  <si>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</si>
  <si>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</si>
  <si>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</si>
  <si>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</si>
  <si>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</si>
  <si>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</si>
  <si>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</si>
  <si>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</si>
  <si>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</si>
  <si>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</si>
  <si>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</si>
  <si>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</si>
  <si>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</si>
  <si>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</si>
  <si>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</si>
  <si>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</si>
  <si>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</si>
  <si>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</si>
  <si>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</si>
  <si>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</si>
  <si>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</si>
  <si>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</si>
  <si>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</si>
  <si>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</si>
  <si>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</si>
  <si>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</si>
  <si>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</si>
  <si>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</si>
  <si>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</si>
  <si>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</si>
  <si>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</si>
  <si>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</si>
  <si>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</si>
  <si>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</si>
  <si>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</si>
  <si>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</si>
  <si>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</si>
  <si>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</si>
  <si>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</si>
  <si>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</si>
  <si>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</si>
  <si>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</si>
  <si>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</si>
  <si>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</si>
  <si>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</si>
  <si>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</si>
  <si>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</si>
  <si>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</si>
  <si>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</si>
  <si>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</si>
  <si>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</si>
  <si>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</si>
  <si>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</si>
  <si>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</si>
  <si>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</si>
  <si>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</si>
  <si>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</si>
  <si>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</si>
  <si>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</si>
  <si>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</si>
  <si>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</si>
  <si>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</si>
  <si>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</si>
  <si>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</si>
  <si>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</si>
  <si>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</si>
  <si>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</si>
  <si>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</si>
  <si>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</si>
  <si>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</si>
  <si>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</si>
  <si>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</si>
  <si>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</si>
  <si>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</si>
  <si>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</si>
  <si>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</si>
  <si>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</si>
  <si>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</si>
  <si>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</si>
  <si>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</si>
  <si>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</si>
  <si>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</si>
  <si>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</si>
  <si>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</si>
  <si>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</si>
  <si>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</si>
  <si>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</si>
  <si>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</si>
  <si>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</si>
  <si>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</si>
  <si>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</si>
  <si>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</si>
  <si>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</si>
  <si>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</si>
  <si>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</si>
  <si>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</si>
  <si>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</si>
  <si>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</si>
  <si>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</si>
  <si>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</si>
  <si>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</si>
  <si>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</si>
  <si>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</si>
  <si>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</si>
  <si>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</si>
  <si>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</si>
  <si>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</si>
  <si>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</si>
  <si>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</si>
  <si>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</si>
  <si>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</si>
  <si>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</si>
  <si>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</si>
  <si>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</si>
  <si>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</si>
  <si>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</si>
  <si>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</si>
  <si>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</si>
  <si>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</si>
  <si>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</si>
  <si>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</si>
  <si>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</si>
  <si>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</si>
  <si>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</si>
  <si>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</si>
  <si>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</si>
  <si>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</si>
  <si>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</si>
  <si>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</si>
  <si>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</si>
  <si>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</si>
  <si>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</si>
  <si>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</si>
  <si>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</si>
  <si>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</si>
  <si>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</si>
  <si>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</si>
  <si>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</si>
  <si>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</si>
  <si>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</si>
  <si>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</si>
  <si>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</si>
  <si>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</si>
  <si>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</si>
  <si>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</si>
  <si>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</si>
  <si>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</si>
  <si>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</si>
  <si>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</si>
  <si>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</si>
  <si>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</si>
  <si>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</si>
  <si>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</si>
  <si>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</si>
  <si>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</si>
  <si>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</si>
  <si>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</si>
  <si>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</si>
  <si>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</si>
  <si>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</si>
  <si>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</si>
  <si>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</si>
  <si>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</si>
  <si>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</si>
  <si>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</si>
  <si>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</si>
  <si>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</si>
  <si>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</si>
  <si>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</si>
  <si>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</si>
  <si>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</si>
  <si>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</si>
  <si>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</si>
  <si>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</si>
  <si>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</si>
  <si>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</si>
  <si>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</si>
  <si>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</si>
  <si>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</si>
  <si>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</si>
  <si>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</si>
  <si>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</si>
  <si>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</si>
  <si>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</si>
  <si>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</si>
  <si>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</si>
  <si>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</si>
  <si>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</si>
  <si>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</si>
  <si>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</si>
  <si>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</si>
  <si>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</si>
  <si>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</si>
  <si>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</si>
  <si>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</si>
  <si>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</si>
  <si>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</si>
  <si>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</si>
  <si>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</si>
  <si>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</si>
  <si>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</si>
  <si>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</si>
  <si>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</si>
  <si>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</si>
  <si>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</si>
  <si>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</si>
  <si>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</si>
  <si>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</si>
  <si>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</si>
  <si>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</si>
  <si>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</si>
  <si>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</si>
  <si>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</si>
  <si>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</si>
  <si>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</si>
  <si>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</si>
  <si>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</si>
  <si>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</si>
  <si>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</si>
  <si>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</si>
  <si>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</si>
  <si>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</si>
  <si>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</si>
  <si>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</si>
  <si>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</si>
  <si>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</si>
  <si>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</si>
  <si>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</si>
  <si>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</si>
  <si>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</si>
  <si>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</si>
  <si>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</si>
  <si>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</si>
  <si>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</si>
  <si>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</si>
  <si>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</si>
  <si>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</si>
  <si>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</si>
  <si>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</si>
  <si>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</si>
  <si>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</si>
  <si>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</si>
  <si>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</si>
  <si>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</si>
  <si>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</si>
  <si>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</si>
  <si>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</si>
  <si>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</si>
  <si>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</si>
  <si>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</si>
  <si>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</si>
  <si>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</si>
  <si>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</si>
  <si>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</si>
  <si>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</si>
  <si>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</si>
  <si>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</si>
  <si>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</si>
  <si>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</si>
  <si>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</si>
  <si>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</si>
  <si>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</si>
  <si>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</si>
  <si>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</si>
  <si>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</si>
  <si>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</si>
  <si>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</si>
  <si>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</si>
  <si>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</si>
  <si>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</si>
  <si>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</si>
  <si>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</si>
  <si>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</si>
  <si>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</si>
  <si>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</si>
  <si>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</si>
  <si>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</si>
  <si>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</si>
  <si>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</si>
  <si>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</si>
  <si>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</si>
  <si>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</si>
  <si>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</si>
  <si>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</si>
  <si>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</si>
  <si>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</si>
  <si>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</si>
  <si>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</si>
  <si>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</si>
  <si>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</si>
  <si>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</si>
  <si>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</si>
  <si>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</si>
  <si>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</si>
  <si>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</si>
  <si>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</si>
  <si>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</si>
  <si>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</si>
  <si>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</si>
  <si>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</si>
  <si>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</si>
  <si>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</si>
  <si>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</si>
  <si>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</si>
  <si>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</si>
  <si>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</si>
  <si>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</si>
  <si>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</si>
  <si>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</si>
  <si>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</si>
  <si>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</si>
  <si>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</si>
  <si>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</si>
  <si>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</si>
  <si>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</si>
  <si>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</si>
  <si>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</si>
  <si>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</si>
  <si>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</si>
  <si>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</si>
  <si>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</si>
  <si>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</si>
  <si>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</si>
  <si>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</si>
  <si>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</si>
  <si>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</si>
  <si>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</si>
  <si>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</si>
  <si>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</si>
  <si>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</si>
  <si>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</si>
  <si>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</si>
  <si>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</si>
  <si>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</si>
  <si>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</si>
  <si>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</si>
  <si>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</si>
  <si>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</si>
  <si>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</si>
  <si>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</si>
  <si>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</si>
  <si>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</si>
  <si>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</si>
  <si>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</si>
  <si>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</si>
  <si>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</si>
  <si>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</si>
  <si>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</si>
  <si>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</si>
  <si>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</si>
  <si>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</si>
  <si>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</si>
  <si>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</si>
  <si>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</si>
  <si>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</si>
  <si>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</si>
  <si>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</si>
  <si>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</si>
  <si>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</si>
  <si>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</si>
  <si>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</si>
  <si>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</si>
  <si>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</si>
  <si>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</si>
  <si>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</si>
  <si>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</si>
  <si>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</si>
  <si>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</si>
  <si>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</si>
  <si>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</si>
  <si>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</si>
  <si>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</si>
  <si>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</si>
  <si>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</si>
  <si>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</si>
  <si>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</si>
  <si>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</si>
  <si>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</si>
  <si>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</si>
  <si>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</si>
  <si>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</si>
  <si>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</si>
  <si>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</si>
  <si>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</si>
  <si>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</si>
  <si>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</si>
  <si>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</si>
  <si>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</si>
  <si>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</si>
  <si>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</si>
  <si>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</si>
  <si>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</si>
  <si>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</si>
  <si>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</si>
  <si>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</si>
  <si>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</si>
  <si>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</si>
  <si>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</si>
  <si>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</si>
  <si>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</si>
  <si>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</si>
  <si>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</si>
  <si>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</si>
  <si>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</si>
  <si>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</si>
  <si>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</si>
  <si>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</si>
  <si>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</si>
  <si>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</si>
  <si>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</si>
  <si>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</si>
  <si>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</si>
  <si>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</si>
  <si>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</si>
  <si>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</si>
  <si>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</si>
  <si>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</si>
  <si>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</si>
  <si>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</si>
  <si>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</si>
  <si>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</si>
  <si>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</si>
  <si>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</si>
  <si>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</si>
  <si>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</si>
  <si>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</si>
  <si>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</si>
  <si>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</si>
  <si>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</si>
  <si>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</si>
  <si>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</si>
  <si>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</si>
  <si>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</si>
  <si>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</si>
  <si>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</si>
  <si>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</si>
  <si>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</si>
  <si>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</si>
  <si>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</si>
  <si>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</si>
  <si>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</si>
  <si>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</si>
  <si>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</si>
  <si>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</si>
  <si>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</si>
  <si>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</si>
  <si>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</si>
  <si>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</si>
  <si>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</si>
  <si>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</si>
  <si>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</si>
  <si>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</si>
  <si>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</si>
  <si>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</si>
  <si>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</si>
  <si>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</si>
  <si>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</si>
  <si>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</si>
  <si>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</si>
  <si>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</si>
  <si>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</si>
  <si>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</si>
  <si>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</si>
  <si>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</si>
  <si>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</si>
  <si>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</si>
  <si>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</si>
  <si>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</si>
  <si>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</si>
  <si>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</si>
  <si>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</si>
  <si>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</si>
  <si>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</si>
  <si>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</si>
  <si>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</si>
  <si>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</si>
  <si>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</si>
  <si>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</si>
  <si>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</si>
  <si>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</si>
  <si>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</si>
  <si>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</si>
  <si>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</si>
  <si>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</si>
  <si>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</si>
  <si>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</si>
  <si>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</si>
  <si>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</si>
  <si>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</si>
  <si>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</si>
  <si>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</si>
  <si>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</si>
  <si>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</si>
  <si>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</si>
  <si>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</si>
  <si>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</si>
  <si>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</si>
  <si>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</si>
  <si>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</si>
  <si>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</si>
  <si>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</si>
  <si>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</si>
  <si>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</si>
  <si>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</si>
  <si>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</si>
  <si>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</si>
  <si>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</si>
  <si>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</si>
  <si>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</si>
  <si>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</si>
  <si>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</si>
  <si>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</si>
  <si>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</si>
  <si>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</si>
  <si>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</si>
  <si>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</si>
  <si>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</si>
  <si>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</si>
  <si>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</si>
  <si>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</si>
  <si>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</si>
  <si>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</si>
  <si>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</si>
  <si>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</si>
  <si>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</si>
  <si>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</si>
  <si>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</si>
  <si>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</si>
  <si>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</si>
  <si>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</si>
  <si>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</si>
  <si>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</si>
  <si>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</si>
  <si>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</si>
  <si>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</si>
  <si>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</si>
  <si>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</si>
  <si>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</si>
  <si>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</si>
  <si>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</si>
  <si>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</si>
  <si>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</si>
  <si>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</si>
  <si>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</si>
  <si>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</si>
  <si>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</si>
  <si>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</si>
  <si>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</si>
  <si>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</si>
  <si>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</si>
  <si>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</si>
  <si>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</si>
  <si>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</si>
  <si>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</si>
  <si>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</si>
  <si>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</si>
  <si>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</si>
  <si>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</si>
  <si>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</si>
  <si>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</si>
  <si>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</si>
  <si>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</si>
  <si>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</si>
  <si>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</si>
  <si>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</si>
  <si>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</si>
  <si>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</si>
  <si>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</si>
  <si>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</si>
  <si>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</si>
  <si>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</si>
  <si>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</si>
  <si>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</si>
  <si>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</si>
  <si>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</si>
  <si>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</si>
  <si>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</si>
  <si>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</si>
  <si>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</si>
  <si>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</si>
  <si>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</si>
  <si>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</si>
  <si>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</si>
  <si>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</si>
  <si>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</si>
  <si>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</si>
  <si>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</si>
  <si>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</si>
  <si>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</si>
  <si>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</si>
  <si>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</si>
  <si>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</si>
  <si>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</si>
  <si>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</si>
  <si>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</si>
  <si>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</si>
  <si>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</si>
  <si>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</si>
  <si>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</si>
  <si>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</si>
  <si>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</si>
  <si>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</si>
  <si>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</si>
  <si>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</si>
  <si>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</si>
  <si>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</si>
  <si>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</si>
  <si>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</si>
  <si>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</si>
  <si>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</si>
  <si>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</si>
  <si>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</si>
  <si>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</si>
  <si>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</si>
  <si>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</si>
  <si>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</si>
  <si>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</si>
  <si>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</si>
  <si>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</si>
  <si>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</si>
  <si>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</si>
  <si>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</si>
  <si>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</si>
  <si>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</si>
  <si>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</si>
  <si>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</si>
  <si>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</si>
  <si>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</si>
  <si>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</si>
  <si>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</si>
  <si>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</si>
  <si>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</si>
  <si>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</si>
  <si>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</si>
  <si>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</si>
  <si>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</si>
  <si>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</si>
  <si>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</si>
  <si>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</si>
  <si>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</si>
  <si>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</si>
  <si>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</si>
  <si>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</si>
  <si>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</si>
  <si>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</si>
  <si>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</si>
  <si>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</si>
  <si>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</si>
  <si>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</si>
  <si>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</si>
  <si>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</si>
  <si>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</si>
  <si>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</si>
  <si>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</si>
  <si>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</si>
  <si>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</si>
  <si>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</si>
  <si>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</si>
  <si>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</si>
  <si>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</si>
  <si>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</si>
  <si>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</si>
  <si>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</si>
  <si>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</si>
  <si>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</si>
  <si>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</si>
  <si>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</si>
  <si>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</si>
  <si>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</si>
  <si>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</si>
  <si>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</si>
  <si>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</si>
  <si>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</si>
  <si>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</si>
  <si>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</si>
  <si>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</si>
  <si>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</si>
  <si>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</si>
  <si>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</si>
  <si>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</si>
  <si>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</si>
  <si>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</si>
  <si>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</si>
  <si>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</si>
  <si>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</si>
  <si>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</si>
  <si>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</si>
  <si>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</si>
  <si>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</si>
  <si>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</si>
  <si>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</si>
  <si>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</si>
  <si>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</si>
  <si>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</si>
  <si>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</si>
  <si>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</si>
  <si>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</si>
  <si>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</si>
  <si>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</si>
  <si>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</si>
  <si>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</si>
  <si>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</si>
  <si>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</si>
  <si>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</si>
  <si>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</si>
  <si>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</si>
  <si>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</si>
  <si>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</si>
  <si>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</si>
  <si>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</si>
  <si>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</si>
  <si>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</si>
  <si>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</si>
  <si>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</si>
  <si>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</si>
  <si>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</si>
  <si>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</si>
  <si>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</si>
  <si>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</si>
  <si>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</si>
  <si>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</si>
  <si>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</si>
  <si>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</si>
  <si>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</si>
  <si>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</si>
  <si>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</si>
  <si>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</si>
  <si>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</si>
  <si>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</si>
  <si>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</si>
  <si>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</si>
  <si>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</si>
  <si>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</si>
  <si>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</si>
  <si>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</si>
  <si>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</si>
  <si>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</si>
  <si>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</si>
  <si>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</si>
  <si>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</si>
  <si>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</si>
  <si>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</si>
  <si>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</si>
  <si>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</si>
  <si>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</si>
  <si>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</si>
  <si>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</si>
  <si>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</si>
  <si>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</si>
  <si>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</si>
  <si>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</si>
  <si>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</si>
  <si>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</si>
  <si>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</si>
  <si>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</si>
  <si>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</si>
  <si>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</si>
  <si>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</si>
  <si>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</si>
  <si>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</si>
  <si>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</si>
  <si>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</si>
  <si>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</si>
  <si>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</si>
  <si>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</si>
  <si>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</si>
  <si>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</si>
  <si>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</si>
  <si>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</si>
  <si>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</si>
  <si>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</si>
  <si>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</si>
  <si>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</si>
  <si>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</si>
  <si>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</si>
  <si>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</si>
  <si>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</si>
  <si>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</si>
  <si>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</si>
  <si>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</si>
  <si>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</si>
  <si>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</si>
  <si>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</si>
  <si>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</si>
  <si>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</si>
  <si>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</si>
  <si>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</si>
  <si>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</si>
  <si>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</si>
  <si>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</si>
  <si>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</si>
  <si>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</si>
  <si>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</si>
  <si>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</si>
  <si>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</si>
  <si>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</si>
  <si>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</si>
  <si>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</si>
  <si>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</si>
  <si>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</si>
  <si>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</si>
  <si>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</si>
  <si>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</si>
  <si>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</si>
  <si>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</si>
  <si>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</si>
  <si>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</si>
  <si>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</si>
  <si>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</si>
  <si>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</si>
  <si>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</si>
  <si>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</si>
  <si>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</si>
  <si>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</si>
  <si>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</si>
  <si>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</si>
  <si>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</si>
  <si>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</si>
  <si>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</si>
  <si>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</si>
  <si>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</si>
  <si>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</si>
  <si>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</si>
  <si>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</si>
  <si>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</si>
  <si>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</si>
  <si>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</si>
  <si>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</si>
  <si>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</si>
  <si>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</si>
  <si>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</si>
  <si>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</si>
  <si>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</si>
  <si>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</si>
  <si>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</si>
  <si>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</si>
  <si>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</si>
  <si>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</si>
  <si>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</si>
  <si>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</si>
  <si>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</si>
  <si>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</si>
  <si>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</si>
  <si>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</si>
  <si>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</si>
  <si>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</si>
  <si>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</si>
  <si>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</si>
  <si>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</si>
  <si>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</si>
  <si>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</si>
  <si>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</si>
  <si>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</si>
  <si>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</si>
  <si>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</si>
  <si>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</si>
  <si>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</si>
  <si>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</si>
  <si>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</si>
  <si>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</si>
  <si>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</si>
  <si>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</si>
  <si>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</si>
  <si>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</si>
  <si>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</si>
  <si>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</si>
  <si>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</si>
  <si>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</si>
  <si>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</si>
  <si>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</si>
  <si>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</si>
  <si>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</si>
  <si>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</si>
  <si>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</si>
  <si>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</si>
  <si>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</si>
  <si>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</si>
  <si>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</si>
  <si>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</si>
  <si>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</si>
  <si>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</si>
  <si>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</si>
  <si>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</si>
  <si>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</si>
  <si>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</si>
  <si>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</si>
  <si>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</si>
  <si>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</si>
  <si>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</si>
  <si>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</si>
  <si>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</si>
  <si>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</si>
  <si>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</si>
  <si>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</si>
  <si>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</si>
  <si>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</si>
  <si>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</si>
  <si>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</si>
  <si>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</si>
  <si>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</si>
  <si>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</si>
  <si>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</si>
  <si>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</si>
  <si>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</si>
  <si>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</si>
  <si>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</si>
  <si>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</si>
  <si>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</si>
  <si>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</si>
  <si>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</si>
  <si>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</si>
  <si>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</si>
  <si>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</si>
  <si>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</si>
  <si>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</si>
  <si>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</si>
  <si>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</si>
  <si>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</si>
  <si>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</si>
  <si>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</si>
  <si>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</si>
  <si>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</si>
  <si>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</si>
  <si>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</si>
  <si>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</si>
  <si>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</si>
  <si>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</si>
  <si>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</si>
  <si>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</si>
  <si>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</si>
  <si>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</si>
  <si>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</si>
  <si>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</si>
  <si>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</si>
  <si>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</si>
  <si>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</si>
  <si>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</si>
  <si>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</si>
  <si>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</si>
  <si>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</si>
  <si>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</si>
  <si>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</si>
  <si>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</si>
  <si>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</si>
  <si>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</si>
  <si>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</si>
  <si>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</si>
  <si>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</si>
  <si>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</si>
  <si>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</si>
  <si>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</si>
  <si>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</si>
  <si>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</si>
  <si>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</si>
  <si>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</si>
  <si>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</si>
  <si>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</si>
  <si>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</si>
  <si>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</si>
  <si>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</si>
  <si>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</si>
  <si>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</si>
  <si>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</si>
  <si>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</si>
  <si>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</si>
  <si>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</si>
  <si>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</si>
  <si>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</si>
  <si>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</si>
  <si>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</si>
  <si>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</si>
  <si>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</si>
  <si>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</si>
  <si>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</si>
  <si>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</si>
  <si>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</si>
  <si>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</si>
  <si>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</si>
  <si>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</si>
  <si>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</si>
  <si>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</si>
  <si>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</si>
  <si>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</si>
  <si>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</si>
  <si>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</si>
  <si>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</si>
  <si>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</si>
  <si>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</si>
  <si>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</si>
  <si>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</si>
  <si>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</si>
  <si>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</si>
  <si>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</si>
  <si>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</si>
  <si>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</si>
  <si>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</si>
  <si>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</si>
  <si>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</si>
  <si>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</si>
  <si>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</si>
  <si>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</si>
  <si>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</si>
  <si>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</si>
  <si>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</si>
  <si>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</si>
  <si>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</si>
  <si>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</si>
  <si>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</si>
  <si>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</si>
  <si>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</si>
  <si>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</si>
  <si>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</si>
  <si>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</si>
  <si>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</si>
  <si>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</si>
  <si>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</si>
  <si>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</si>
  <si>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</si>
  <si>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</si>
  <si>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</si>
  <si>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</si>
  <si>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</si>
  <si>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</si>
  <si>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</si>
  <si>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</si>
  <si>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</si>
  <si>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</si>
  <si>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</si>
  <si>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</si>
  <si>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</si>
  <si>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</si>
  <si>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</si>
  <si>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</si>
  <si>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</si>
  <si>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</si>
  <si>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</si>
  <si>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</si>
  <si>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</si>
  <si>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</si>
  <si>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</si>
  <si>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</si>
  <si>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</si>
  <si>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</si>
  <si>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</si>
  <si>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</si>
  <si>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</si>
  <si>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</si>
  <si>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</si>
  <si>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</si>
  <si>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</si>
  <si>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</si>
  <si>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</si>
  <si>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</si>
  <si>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</si>
  <si>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</si>
  <si>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</si>
  <si>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</si>
  <si>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</si>
  <si>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</si>
  <si>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</si>
  <si>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</si>
  <si>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</si>
  <si>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</si>
  <si>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</si>
  <si>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</si>
  <si>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</si>
  <si>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</si>
  <si>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</si>
  <si>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</si>
  <si>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</si>
  <si>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</si>
  <si>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</si>
  <si>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</si>
  <si>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</si>
  <si>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</si>
  <si>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</si>
  <si>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</si>
  <si>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</si>
  <si>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</si>
  <si>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</si>
  <si>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</si>
  <si>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</si>
  <si>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</si>
  <si>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</si>
  <si>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</si>
  <si>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</si>
  <si>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</si>
  <si>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</si>
  <si>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</si>
  <si>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</si>
  <si>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</si>
  <si>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</si>
  <si>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</si>
  <si>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</si>
  <si>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</si>
  <si>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</si>
  <si>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</si>
  <si>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</si>
  <si>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</si>
  <si>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</si>
  <si>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</si>
  <si>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</si>
  <si>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</si>
  <si>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</si>
  <si>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</si>
  <si>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</si>
  <si>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</si>
  <si>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</si>
  <si>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</si>
  <si>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</si>
  <si>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</si>
  <si>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</si>
  <si>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</si>
  <si>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</si>
  <si>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</si>
  <si>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</si>
  <si>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</si>
  <si>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</si>
  <si>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</si>
  <si>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</si>
  <si>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</si>
  <si>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</si>
  <si>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</si>
  <si>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</si>
  <si>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</si>
  <si>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</si>
  <si>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</si>
  <si>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</si>
  <si>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</si>
  <si>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</si>
  <si>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</si>
  <si>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</si>
  <si>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</si>
  <si>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</si>
  <si>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</si>
  <si>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</si>
  <si>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</si>
  <si>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</si>
  <si>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</si>
  <si>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</si>
  <si>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</si>
  <si>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</si>
  <si>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</si>
  <si>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</si>
  <si>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</si>
  <si>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</si>
  <si>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</si>
  <si>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</si>
  <si>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</si>
  <si>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</si>
  <si>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</si>
  <si>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</si>
  <si>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</si>
  <si>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</si>
  <si>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</si>
  <si>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</si>
  <si>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</si>
  <si>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</si>
  <si>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</si>
  <si>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</si>
  <si>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</si>
  <si>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</si>
  <si>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</si>
  <si>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</si>
  <si>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</si>
  <si>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</si>
  <si>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</si>
  <si>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</si>
  <si>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</si>
  <si>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</si>
  <si>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</si>
  <si>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</si>
  <si>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</si>
  <si>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</si>
  <si>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</si>
  <si>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</si>
  <si>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</si>
  <si>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</si>
  <si>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</si>
  <si>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</si>
  <si>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</si>
  <si>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</si>
  <si>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</si>
  <si>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</si>
  <si>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</si>
  <si>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</si>
  <si>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</si>
  <si>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</si>
  <si>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</si>
  <si>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</si>
  <si>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</si>
  <si>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</si>
  <si>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</si>
  <si>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</si>
  <si>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</si>
  <si>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</si>
  <si>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</si>
  <si>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</si>
  <si>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</si>
  <si>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</si>
  <si>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</si>
  <si>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</si>
  <si>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</si>
  <si>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</si>
  <si>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</si>
  <si>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</si>
  <si>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</si>
  <si>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</si>
  <si>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</si>
  <si>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</si>
  <si>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</si>
  <si>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</si>
  <si>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</si>
  <si>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</si>
  <si>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</si>
  <si>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</si>
  <si>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</si>
  <si>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</si>
  <si>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</si>
  <si>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</si>
  <si>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</si>
  <si>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</si>
  <si>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</si>
  <si>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</si>
  <si>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</si>
  <si>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</si>
  <si>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</si>
  <si>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</si>
  <si>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</si>
  <si>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</si>
  <si>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</si>
  <si>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</si>
  <si>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</si>
  <si>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</si>
  <si>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</si>
  <si>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</si>
  <si>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</si>
  <si>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</si>
  <si>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</si>
  <si>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</si>
  <si>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</si>
  <si>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</si>
  <si>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</si>
  <si>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</si>
  <si>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</si>
  <si>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</si>
  <si>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</si>
  <si>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</si>
  <si>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</si>
  <si>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</si>
  <si>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</si>
  <si>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</si>
  <si>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</si>
  <si>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</si>
  <si>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</si>
  <si>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</si>
  <si>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</si>
  <si>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</si>
  <si>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</si>
  <si>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</si>
  <si>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</si>
  <si>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</si>
  <si>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</si>
  <si>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</si>
  <si>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</si>
  <si>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</si>
  <si>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</si>
  <si>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</si>
  <si>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</si>
  <si>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</si>
  <si>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</si>
  <si>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</si>
  <si>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</si>
  <si>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</si>
  <si>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</si>
  <si>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</si>
  <si>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</si>
  <si>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</si>
  <si>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</si>
  <si>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</si>
  <si>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</si>
  <si>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</si>
  <si>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</si>
  <si>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</si>
  <si>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</si>
  <si>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</si>
  <si>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</si>
  <si>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</si>
  <si>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</si>
  <si>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</si>
  <si>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</si>
  <si>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</si>
  <si>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</si>
  <si>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</si>
  <si>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</si>
  <si>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</si>
  <si>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</si>
  <si>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</si>
  <si>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</si>
  <si>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</si>
  <si>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</si>
  <si>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</si>
  <si>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</si>
  <si>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</si>
  <si>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</si>
  <si>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</si>
  <si>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</si>
  <si>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</si>
  <si>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</si>
  <si>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</si>
  <si>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</si>
  <si>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</si>
  <si>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</si>
  <si>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</si>
  <si>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</si>
  <si>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</si>
  <si>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</si>
  <si>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</si>
  <si>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</si>
  <si>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</si>
  <si>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</si>
  <si>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</si>
  <si>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</si>
  <si>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</si>
  <si>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</si>
  <si>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</si>
  <si>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</si>
  <si>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</si>
  <si>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</si>
  <si>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</si>
  <si>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</si>
  <si>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</si>
  <si>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</si>
  <si>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</si>
  <si>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</si>
  <si>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</si>
  <si>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</si>
  <si>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</si>
  <si>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</si>
  <si>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</si>
  <si>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</si>
  <si>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</si>
  <si>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</si>
  <si>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</si>
  <si>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</si>
  <si>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</si>
  <si>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</si>
  <si>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</si>
  <si>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</si>
  <si>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</si>
  <si>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</si>
  <si>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</si>
  <si>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</si>
  <si>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</si>
  <si>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</si>
  <si>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</si>
  <si>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</si>
  <si>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</si>
  <si>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</si>
  <si>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</si>
  <si>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</si>
  <si>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</si>
  <si>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</si>
  <si>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</si>
  <si>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</si>
  <si>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</si>
  <si>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</si>
  <si>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</si>
  <si>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</si>
  <si>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</si>
  <si>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</si>
  <si>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</si>
  <si>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</si>
  <si>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</si>
  <si>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</si>
  <si>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</si>
  <si>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</si>
  <si>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</si>
  <si>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</si>
  <si>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</si>
  <si>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</si>
  <si>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</si>
  <si>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</si>
  <si>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</si>
  <si>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</si>
  <si>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</si>
  <si>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</si>
  <si>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</si>
  <si>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</si>
  <si>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</si>
  <si>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</si>
  <si>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</si>
  <si>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</si>
  <si>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</si>
  <si>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</si>
  <si>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</si>
  <si>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</si>
  <si>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</si>
  <si>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</si>
  <si>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</si>
  <si>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</si>
  <si>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</si>
  <si>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</si>
  <si>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</si>
  <si>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</si>
  <si>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</si>
  <si>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</si>
  <si>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</si>
  <si>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</si>
  <si>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</si>
  <si>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</si>
  <si>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</si>
  <si>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</si>
  <si>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</si>
  <si>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</si>
  <si>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</si>
  <si>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</si>
  <si>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</si>
  <si>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</si>
  <si>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</si>
  <si>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</si>
  <si>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</si>
  <si>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</si>
  <si>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</si>
  <si>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</si>
  <si>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</si>
  <si>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</si>
  <si>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</si>
  <si>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</si>
  <si>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</si>
  <si>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</si>
  <si>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</si>
  <si>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</si>
  <si>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</si>
  <si>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</si>
  <si>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</si>
  <si>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</si>
  <si>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</si>
  <si>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</si>
  <si>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</si>
  <si>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</si>
  <si>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</si>
  <si>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</si>
  <si>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</si>
  <si>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</si>
  <si>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</si>
  <si>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</si>
  <si>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</si>
  <si>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</si>
  <si>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</si>
  <si>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</si>
  <si>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</si>
  <si>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</si>
  <si>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</si>
  <si>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</si>
  <si>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</si>
  <si>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</si>
  <si>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</si>
  <si>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</si>
  <si>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</si>
  <si>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</si>
  <si>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</si>
  <si>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</si>
  <si>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</si>
  <si>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</si>
  <si>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</si>
  <si>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</si>
  <si>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</si>
  <si>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</si>
  <si>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</si>
  <si>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</si>
  <si>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</si>
  <si>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</si>
  <si>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</si>
  <si>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</si>
  <si>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</si>
  <si>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</si>
  <si>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</si>
  <si>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</si>
  <si>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</si>
  <si>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</si>
  <si>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</si>
  <si>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</si>
  <si>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</si>
  <si>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</si>
  <si>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</si>
  <si>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</si>
  <si>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</si>
  <si>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</si>
  <si>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</si>
  <si>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</si>
  <si>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</si>
  <si>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</si>
  <si>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</si>
  <si>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</si>
  <si>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</si>
  <si>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</si>
  <si>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</si>
  <si>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</si>
  <si>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</si>
  <si>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</si>
  <si>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</si>
  <si>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</si>
  <si>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</si>
  <si>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</si>
  <si>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</si>
  <si>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</si>
  <si>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</si>
  <si>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</si>
  <si>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</si>
  <si>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</si>
  <si>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</si>
  <si>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</si>
  <si>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</si>
  <si>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</si>
  <si>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</si>
  <si>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</si>
  <si>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</si>
  <si>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</si>
  <si>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</si>
  <si>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</si>
  <si>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</si>
  <si>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</si>
  <si>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</si>
  <si>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</si>
  <si>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</si>
  <si>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</si>
  <si>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</si>
  <si>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</si>
  <si>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</si>
  <si>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</si>
  <si>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</si>
  <si>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</si>
  <si>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</si>
  <si>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</si>
  <si>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</si>
  <si>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</si>
  <si>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</si>
  <si>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</si>
  <si>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</si>
  <si>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</si>
  <si>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</si>
  <si>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</si>
  <si>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</si>
  <si>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</si>
  <si>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</si>
  <si>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</si>
  <si>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</si>
  <si>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</si>
  <si>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</si>
  <si>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</si>
  <si>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</si>
  <si>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</si>
  <si>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</si>
  <si>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</si>
  <si>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</si>
  <si>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</si>
  <si>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</si>
  <si>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</si>
  <si>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</si>
  <si>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</si>
  <si>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</si>
  <si>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</si>
  <si>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</si>
  <si>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</si>
  <si>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</si>
  <si>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</si>
  <si>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</si>
  <si>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</si>
  <si>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</si>
  <si>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</si>
  <si>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</si>
  <si>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</si>
  <si>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</si>
  <si>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</si>
  <si>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</si>
  <si>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</si>
  <si>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</si>
  <si>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</si>
  <si>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</si>
  <si>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</si>
  <si>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</si>
  <si>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</si>
  <si>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</si>
  <si>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</si>
  <si>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</si>
  <si>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</si>
  <si>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</si>
  <si>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</si>
  <si>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</si>
  <si>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</si>
  <si>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</si>
  <si>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</si>
  <si>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</si>
  <si>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</si>
  <si>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</si>
  <si>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</si>
  <si>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</si>
  <si>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</si>
  <si>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</si>
  <si>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</si>
  <si>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</si>
  <si>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</si>
  <si>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</si>
  <si>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</si>
  <si>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</si>
  <si>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</si>
  <si>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</si>
  <si>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</si>
  <si>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</si>
  <si>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</si>
  <si>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</si>
  <si>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</si>
  <si>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</si>
  <si>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</si>
  <si>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</si>
  <si>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</si>
  <si>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</si>
  <si>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</si>
  <si>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</si>
  <si>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</si>
  <si>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</si>
  <si>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</si>
  <si>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</si>
  <si>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</si>
  <si>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</si>
  <si>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</si>
  <si>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</si>
  <si>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</si>
  <si>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</si>
  <si>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</si>
  <si>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</si>
  <si>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</si>
  <si>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</si>
  <si>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</si>
  <si>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</si>
  <si>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</si>
  <si>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</si>
  <si>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</si>
  <si>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</si>
  <si>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</si>
  <si>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</si>
  <si>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</si>
  <si>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</si>
  <si>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</si>
  <si>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</si>
  <si>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</si>
  <si>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</si>
  <si>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</si>
  <si>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</si>
  <si>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</si>
  <si>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</si>
  <si>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</si>
  <si>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</si>
  <si>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</si>
  <si>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</si>
  <si>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</si>
  <si>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</si>
  <si>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</si>
  <si>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</si>
  <si>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</si>
  <si>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</si>
  <si>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</si>
  <si>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</si>
  <si>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</si>
  <si>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</si>
  <si>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</si>
  <si>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</si>
  <si>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</si>
  <si>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</si>
  <si>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</si>
  <si>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</si>
  <si>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</si>
  <si>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</si>
  <si>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</si>
  <si>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</si>
  <si>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</si>
  <si>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</si>
  <si>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</si>
  <si>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</si>
  <si>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</si>
  <si>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</si>
  <si>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</si>
  <si>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</si>
  <si>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</si>
  <si>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</si>
  <si>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</si>
  <si>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</si>
  <si>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</si>
  <si>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</si>
  <si>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</si>
  <si>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</si>
  <si>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</si>
  <si>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</si>
  <si>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</si>
  <si>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</si>
  <si>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</si>
  <si>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</si>
  <si>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</si>
  <si>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</si>
  <si>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</si>
  <si>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</si>
  <si>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</si>
  <si>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</si>
  <si>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</si>
  <si>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</si>
  <si>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</si>
  <si>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</si>
  <si>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</si>
  <si>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</si>
  <si>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</si>
  <si>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</si>
  <si>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</si>
  <si>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</si>
  <si>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</si>
  <si>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</si>
  <si>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</si>
  <si>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</si>
  <si>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</si>
  <si>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</si>
  <si>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</si>
  <si>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</si>
  <si>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</si>
  <si>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</si>
  <si>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</si>
  <si>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</si>
  <si>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</si>
  <si>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</si>
  <si>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</si>
  <si>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</si>
  <si>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</si>
  <si>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</si>
  <si>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</si>
  <si>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</si>
  <si>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</si>
  <si>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</si>
  <si>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</si>
  <si>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</si>
  <si>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</si>
  <si>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</si>
  <si>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</si>
  <si>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</si>
  <si>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</si>
  <si>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</si>
  <si>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</si>
  <si>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</si>
  <si>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</si>
  <si>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</si>
  <si>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</si>
  <si>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</si>
  <si>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</si>
  <si>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</si>
  <si>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</si>
  <si>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</si>
  <si>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</si>
  <si>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</si>
  <si>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</si>
  <si>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</si>
  <si>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</si>
  <si>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</si>
  <si>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</si>
  <si>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</si>
  <si>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</si>
  <si>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</si>
  <si>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</si>
  <si>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</si>
  <si>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</si>
  <si>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</si>
  <si>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</si>
  <si>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</si>
  <si>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</si>
  <si>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</si>
  <si>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</si>
  <si>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</si>
  <si>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</si>
  <si>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</si>
  <si>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</si>
  <si>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</si>
  <si>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</si>
  <si>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</si>
  <si>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</si>
  <si>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</si>
  <si>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</si>
  <si>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</si>
  <si>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</si>
  <si>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</si>
  <si>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</si>
  <si>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</si>
  <si>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</si>
  <si>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</si>
  <si>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</si>
  <si>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</si>
  <si>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</si>
  <si>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</si>
  <si>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</si>
  <si>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</si>
  <si>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</si>
  <si>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</si>
  <si>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</si>
  <si>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</si>
  <si>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</si>
  <si>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</si>
  <si>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</si>
  <si>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</si>
  <si>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</si>
  <si>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</si>
  <si>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</si>
  <si>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</si>
  <si>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</si>
  <si>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</si>
  <si>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</si>
  <si>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</si>
  <si>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</si>
  <si>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</si>
  <si>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</si>
  <si>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</si>
  <si>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</si>
  <si>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</si>
  <si>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</si>
  <si>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</si>
  <si>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</si>
  <si>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</si>
  <si>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</si>
  <si>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</si>
  <si>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</si>
  <si>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</si>
  <si>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</si>
  <si>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</si>
  <si>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</si>
  <si>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</si>
  <si>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</si>
  <si>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</si>
  <si>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</si>
  <si>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</si>
  <si>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</si>
  <si>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</si>
  <si>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</si>
  <si>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</si>
  <si>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</si>
  <si>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</si>
  <si>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</si>
  <si>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</si>
  <si>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</si>
  <si>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</si>
  <si>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</si>
  <si>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</si>
  <si>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</si>
  <si>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</si>
  <si>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</si>
  <si>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</si>
  <si>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</si>
  <si>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</si>
  <si>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</si>
  <si>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</si>
  <si>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</si>
  <si>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</si>
  <si>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</si>
  <si>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</si>
  <si>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</si>
  <si>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</si>
  <si>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</si>
  <si>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</si>
  <si>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</si>
  <si>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</si>
  <si>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</si>
  <si>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</si>
  <si>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</si>
  <si>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</si>
  <si>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</si>
  <si>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</si>
  <si>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</si>
  <si>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</si>
  <si>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</si>
  <si>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</si>
  <si>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</si>
  <si>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</si>
  <si>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</si>
  <si>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</si>
  <si>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</si>
  <si>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</si>
  <si>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</si>
  <si>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</si>
  <si>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</si>
  <si>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</si>
  <si>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</si>
  <si>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</si>
  <si>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</si>
  <si>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</si>
  <si>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</si>
  <si>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</si>
  <si>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</si>
  <si>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</si>
  <si>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</si>
  <si>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</si>
  <si>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</si>
  <si>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</si>
  <si>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</si>
  <si>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</si>
  <si>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</si>
  <si>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</si>
  <si>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</si>
  <si>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</si>
  <si>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</si>
  <si>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</si>
  <si>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</si>
  <si>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</si>
  <si>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</si>
  <si>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</si>
  <si>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</si>
  <si>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</si>
  <si>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</si>
  <si>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</si>
  <si>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</si>
  <si>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</si>
  <si>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</si>
  <si>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</si>
  <si>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</si>
  <si>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</si>
  <si>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</si>
  <si>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</si>
  <si>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</si>
  <si>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</si>
  <si>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</si>
  <si>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</si>
  <si>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</si>
  <si>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</si>
  <si>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</si>
  <si>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</si>
  <si>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</si>
  <si>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</si>
  <si>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</si>
  <si>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</si>
  <si>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</si>
  <si>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</si>
  <si>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</si>
  <si>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</si>
  <si>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</si>
  <si>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</si>
  <si>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</si>
  <si>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</si>
  <si>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</si>
  <si>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</si>
  <si>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</si>
  <si>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</si>
  <si>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</si>
  <si>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</si>
  <si>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</si>
  <si>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</si>
  <si>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</si>
  <si>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</si>
  <si>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</si>
  <si>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</si>
  <si>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</si>
  <si>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</si>
  <si>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</si>
  <si>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</si>
  <si>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</si>
  <si>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</si>
  <si>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</si>
  <si>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</si>
  <si>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</si>
  <si>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</si>
  <si>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</si>
  <si>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</si>
  <si>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</si>
  <si>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</si>
  <si>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</si>
  <si>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</si>
  <si>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</si>
  <si>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</si>
  <si>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</si>
  <si>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</si>
  <si>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</si>
  <si>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</si>
  <si>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</si>
  <si>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</si>
  <si>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</si>
  <si>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</si>
  <si>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</si>
  <si>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</si>
  <si>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</si>
  <si>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</si>
  <si>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</si>
  <si>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</si>
  <si>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</si>
  <si>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</si>
  <si>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</si>
  <si>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</si>
  <si>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</si>
  <si>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</si>
  <si>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</si>
  <si>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</si>
  <si>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</si>
  <si>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</si>
  <si>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</si>
  <si>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</si>
  <si>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</si>
  <si>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</si>
  <si>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</si>
  <si>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</si>
  <si>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</si>
  <si>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</si>
  <si>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</si>
  <si>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</si>
  <si>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</si>
  <si>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</si>
  <si>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</si>
  <si>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</si>
  <si>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</si>
  <si>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</si>
  <si>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</si>
  <si>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</si>
  <si>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</si>
  <si>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</si>
  <si>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</si>
  <si>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</si>
  <si>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</si>
  <si>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</si>
  <si>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</si>
  <si>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</si>
  <si>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</si>
  <si>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</si>
  <si>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</si>
  <si>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</si>
  <si>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</si>
  <si>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</si>
  <si>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</si>
  <si>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</si>
  <si>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</si>
  <si>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</si>
  <si>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</si>
  <si>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</si>
  <si>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</si>
  <si>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</si>
  <si>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</si>
  <si>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</si>
  <si>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</si>
  <si>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</si>
  <si>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</si>
  <si>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</si>
  <si>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</si>
  <si>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</si>
  <si>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</si>
  <si>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</si>
  <si>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</si>
  <si>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</si>
  <si>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</si>
  <si>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</si>
  <si>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</si>
  <si>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</si>
  <si>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</si>
  <si>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</si>
  <si>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</si>
  <si>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</si>
  <si>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</si>
  <si>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</si>
  <si>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</si>
  <si>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</si>
  <si>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</si>
  <si>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</si>
  <si>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</si>
  <si>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</si>
  <si>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</si>
  <si>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</si>
  <si>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</si>
  <si>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</si>
  <si>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</si>
  <si>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</si>
  <si>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</si>
  <si>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</si>
  <si>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</si>
  <si>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</si>
  <si>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</si>
  <si>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</si>
  <si>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</si>
  <si>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</si>
  <si>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</si>
  <si>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</si>
  <si>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</si>
  <si>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</si>
  <si>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</si>
  <si>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</si>
  <si>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</si>
  <si>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</si>
  <si>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</si>
  <si>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</si>
  <si>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</si>
  <si>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</si>
  <si>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</si>
  <si>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</si>
  <si>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</si>
  <si>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</si>
  <si>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</si>
  <si>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</si>
  <si>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</si>
  <si>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</si>
  <si>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</si>
  <si>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</si>
  <si>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</si>
  <si>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</si>
  <si>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</si>
  <si>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</si>
  <si>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</si>
  <si>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</si>
  <si>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</si>
  <si>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</si>
  <si>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</si>
  <si>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</si>
  <si>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</si>
  <si>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</si>
  <si>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</si>
  <si>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</si>
  <si>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</si>
  <si>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</si>
  <si>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</si>
  <si>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</si>
  <si>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</si>
  <si>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</si>
  <si>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</si>
  <si>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</si>
  <si>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</si>
  <si>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</si>
  <si>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</si>
  <si>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</si>
  <si>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</si>
  <si>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</si>
  <si>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</si>
  <si>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</si>
  <si>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</si>
  <si>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</si>
  <si>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</si>
  <si>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</si>
  <si>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</si>
  <si>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</si>
  <si>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</si>
  <si>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</si>
  <si>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</si>
  <si>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</si>
  <si>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</si>
  <si>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</si>
  <si>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</si>
  <si>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</si>
  <si>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</si>
  <si>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</si>
  <si>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</si>
  <si>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</si>
  <si>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</si>
  <si>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</si>
  <si>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</si>
  <si>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</si>
  <si>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</si>
  <si>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</si>
  <si>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</si>
  <si>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</si>
  <si>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</si>
  <si>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</si>
  <si>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</si>
  <si>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</si>
  <si>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</si>
  <si>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</si>
  <si>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</si>
  <si>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</si>
  <si>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</si>
  <si>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</si>
  <si>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</si>
  <si>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</si>
  <si>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</si>
  <si>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</si>
  <si>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</si>
  <si>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</si>
  <si>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</si>
  <si>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</si>
  <si>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</si>
  <si>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</si>
  <si>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</si>
  <si>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</si>
  <si>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</si>
  <si>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</si>
  <si>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</si>
  <si>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</si>
  <si>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</si>
  <si>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</si>
  <si>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</si>
  <si>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</si>
  <si>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</si>
  <si>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</si>
  <si>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</si>
  <si>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</si>
  <si>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</si>
  <si>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</si>
  <si>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</si>
  <si>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</si>
  <si>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</si>
  <si>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</si>
  <si>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</si>
  <si>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</si>
  <si>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</si>
  <si>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</si>
  <si>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</si>
  <si>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</si>
  <si>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</si>
  <si>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</si>
  <si>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</si>
  <si>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</si>
  <si>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</si>
  <si>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</si>
  <si>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</si>
  <si>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</si>
  <si>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</si>
  <si>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</si>
  <si>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</si>
  <si>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</si>
  <si>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</si>
  <si>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</si>
  <si>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</si>
  <si>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</si>
  <si>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</si>
  <si>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</si>
  <si>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</si>
  <si>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</si>
  <si>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</si>
  <si>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</si>
  <si>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</si>
  <si>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</si>
  <si>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</si>
  <si>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</si>
  <si>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</si>
  <si>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</si>
  <si>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</si>
  <si>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</si>
  <si>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</si>
  <si>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</si>
  <si>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</si>
  <si>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</si>
  <si>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</si>
  <si>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</si>
  <si>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</si>
  <si>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</si>
  <si>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</si>
  <si>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</si>
  <si>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</si>
  <si>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</si>
  <si>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</si>
  <si>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</si>
  <si>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</si>
  <si>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</si>
  <si>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</si>
  <si>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</si>
  <si>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</si>
  <si>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</si>
  <si>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</si>
  <si>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</si>
  <si>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</si>
  <si>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</si>
  <si>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</si>
  <si>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</si>
  <si>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</si>
  <si>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</si>
  <si>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</si>
  <si>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</si>
  <si>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</si>
  <si>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</si>
  <si>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</si>
  <si>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</si>
  <si>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</si>
  <si>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</si>
  <si>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</si>
  <si>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</si>
  <si>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</si>
  <si>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</si>
  <si>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</si>
  <si>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</si>
  <si>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</si>
  <si>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</si>
  <si>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</si>
  <si>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</si>
  <si>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</si>
  <si>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</si>
  <si>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</si>
  <si>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</si>
  <si>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</si>
  <si>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</si>
  <si>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</si>
  <si>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</si>
  <si>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</si>
  <si>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</si>
  <si>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</si>
  <si>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</si>
  <si>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</si>
  <si>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</si>
  <si>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</si>
  <si>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</si>
  <si>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</si>
  <si>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</si>
  <si>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</si>
  <si>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</si>
  <si>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</si>
  <si>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</si>
  <si>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</si>
  <si>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</si>
  <si>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</si>
  <si>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</si>
  <si>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</si>
  <si>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</si>
  <si>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</si>
  <si>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</si>
  <si>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</si>
  <si>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</si>
  <si>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</si>
  <si>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</si>
  <si>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</si>
  <si>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</si>
  <si>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</si>
  <si>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</si>
  <si>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</si>
  <si>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</si>
  <si>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</si>
  <si>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</si>
  <si>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</si>
  <si>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</si>
  <si>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</si>
  <si>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</si>
  <si>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</si>
  <si>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</si>
  <si>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</si>
  <si>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</si>
  <si>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</si>
  <si>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</si>
  <si>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</si>
  <si>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</si>
  <si>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</si>
  <si>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</si>
  <si>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</si>
  <si>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</si>
  <si>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</si>
  <si>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</si>
  <si>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</si>
  <si>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</si>
  <si>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</si>
  <si>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</si>
  <si>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</si>
  <si>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</si>
  <si>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</si>
  <si>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</si>
  <si>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</si>
  <si>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</si>
  <si>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</si>
  <si>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</si>
  <si>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</si>
  <si>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</si>
  <si>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</si>
  <si>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</si>
  <si>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</si>
  <si>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</si>
  <si>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</si>
  <si>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</si>
  <si>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</si>
  <si>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</si>
  <si>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</si>
  <si>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</si>
  <si>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</si>
  <si>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</si>
  <si>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</si>
  <si>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</si>
  <si>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</si>
  <si>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</si>
  <si>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</si>
  <si>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</si>
  <si>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</si>
  <si>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</si>
  <si>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</si>
  <si>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</si>
  <si>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</si>
  <si>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</si>
  <si>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</si>
  <si>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</si>
  <si>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</si>
  <si>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</si>
  <si>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</si>
  <si>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</si>
  <si>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</si>
  <si>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</si>
  <si>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</si>
  <si>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</si>
  <si>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</si>
  <si>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</si>
  <si>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</si>
  <si>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</si>
  <si>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</si>
  <si>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</si>
  <si>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</si>
  <si>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</si>
  <si>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</si>
  <si>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</si>
  <si>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</si>
  <si>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</si>
  <si>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</si>
  <si>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</si>
  <si>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</si>
  <si>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</si>
  <si>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</si>
  <si>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</si>
  <si>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</si>
  <si>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</si>
  <si>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</si>
  <si>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</si>
  <si>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</si>
  <si>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</si>
  <si>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</si>
  <si>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</si>
  <si>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</si>
  <si>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</si>
  <si>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</si>
  <si>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</si>
  <si>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</si>
  <si>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</si>
  <si>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</si>
  <si>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</si>
  <si>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</si>
  <si>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</si>
  <si>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</si>
  <si>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</si>
  <si>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</si>
  <si>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</si>
  <si>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</si>
  <si>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</si>
  <si>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</si>
  <si>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</si>
  <si>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</si>
  <si>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</si>
  <si>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</si>
  <si>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</si>
  <si>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</si>
  <si>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</si>
  <si>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</si>
  <si>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</si>
  <si>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</si>
  <si>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</si>
  <si>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</si>
  <si>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</si>
  <si>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</si>
  <si>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</si>
  <si>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</si>
  <si>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</si>
  <si>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</si>
  <si>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</si>
  <si>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</si>
  <si>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</si>
  <si>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</si>
  <si>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</si>
  <si>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</si>
  <si>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</si>
  <si>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</si>
  <si>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</si>
  <si>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</si>
  <si>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</si>
  <si>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</si>
  <si>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</si>
  <si>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</si>
  <si>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</si>
  <si>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</si>
  <si>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</si>
  <si>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</si>
  <si>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</si>
  <si>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</si>
  <si>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</si>
  <si>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</si>
  <si>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</si>
  <si>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</si>
  <si>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</si>
  <si>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</si>
  <si>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</si>
  <si>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</si>
  <si>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</si>
  <si>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</si>
  <si>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</si>
  <si>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</si>
  <si>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</si>
  <si>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</si>
  <si>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</si>
  <si>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</si>
  <si>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</si>
  <si>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</si>
  <si>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</si>
  <si>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</si>
  <si>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</si>
  <si>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</si>
  <si>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</si>
  <si>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</si>
  <si>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</si>
  <si>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</si>
  <si>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</si>
  <si>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</si>
  <si>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</si>
  <si>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</si>
  <si>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</si>
  <si>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</si>
  <si>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</si>
  <si>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</si>
  <si>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</si>
  <si>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</si>
  <si>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</si>
  <si>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</si>
  <si>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</si>
  <si>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</si>
  <si>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</si>
  <si>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</si>
  <si>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</si>
  <si>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</si>
  <si>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</si>
  <si>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</si>
  <si>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</si>
  <si>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</si>
  <si>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</si>
  <si>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</si>
  <si>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</si>
  <si>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</si>
  <si>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</si>
  <si>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</si>
  <si>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</si>
  <si>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</si>
  <si>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</si>
  <si>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</si>
  <si>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</si>
  <si>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</si>
  <si>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</si>
  <si>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</si>
  <si>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</si>
  <si>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</si>
  <si>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</si>
  <si>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</si>
  <si>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</si>
  <si>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</si>
  <si>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</si>
  <si>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</si>
  <si>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</si>
  <si>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</si>
  <si>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</si>
  <si>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</si>
  <si>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</si>
  <si>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</si>
  <si>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</si>
  <si>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</si>
  <si>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</si>
  <si>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</si>
  <si>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</si>
  <si>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</si>
  <si>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</si>
  <si>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</si>
  <si>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</si>
  <si>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</si>
  <si>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</si>
  <si>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</si>
  <si>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</si>
  <si>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</si>
  <si>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</si>
  <si>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</si>
  <si>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</si>
  <si>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</si>
  <si>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</si>
  <si>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</si>
  <si>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</si>
  <si>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</si>
  <si>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</si>
  <si>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</si>
  <si>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</si>
  <si>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</si>
  <si>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</si>
  <si>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</si>
  <si>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</si>
  <si>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</si>
  <si>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</si>
  <si>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</si>
  <si>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</si>
  <si>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</si>
  <si>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</si>
  <si>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</si>
  <si>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</si>
  <si>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</si>
  <si>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</si>
  <si>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</si>
  <si>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</si>
  <si>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</si>
  <si>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</si>
  <si>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</si>
  <si>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</si>
  <si>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</si>
  <si>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</si>
  <si>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</si>
  <si>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</si>
  <si>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</si>
  <si>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</si>
  <si>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</si>
  <si>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</si>
  <si>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</si>
  <si>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</si>
  <si>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</si>
  <si>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</si>
  <si>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</si>
  <si>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</si>
  <si>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</si>
  <si>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</si>
  <si>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</si>
  <si>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</si>
  <si>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</si>
  <si>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</si>
  <si>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</si>
  <si>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</si>
  <si>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</si>
  <si>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</si>
  <si>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</si>
  <si>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</si>
  <si>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</si>
  <si>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</si>
  <si>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</si>
  <si>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</si>
  <si>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</si>
  <si>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</si>
  <si>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</si>
  <si>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</si>
  <si>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</si>
  <si>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</si>
  <si>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</si>
  <si>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</si>
  <si>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</si>
  <si>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</si>
  <si>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</si>
  <si>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</si>
  <si>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</si>
  <si>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</si>
  <si>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</si>
  <si>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</si>
  <si>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</si>
  <si>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</si>
  <si>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</si>
  <si>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</si>
  <si>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</si>
  <si>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</si>
  <si>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</si>
  <si>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</si>
  <si>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</si>
  <si>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</si>
  <si>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</si>
  <si>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</si>
  <si>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</si>
  <si>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</si>
  <si>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</si>
  <si>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</si>
  <si>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</si>
  <si>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</si>
  <si>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</si>
  <si>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</si>
  <si>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</si>
  <si>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</si>
  <si>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</si>
  <si>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</si>
  <si>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</si>
  <si>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</si>
  <si>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</si>
  <si>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</si>
  <si>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</si>
  <si>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</si>
  <si>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</si>
  <si>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</si>
  <si>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</si>
  <si>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</si>
  <si>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</si>
  <si>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</si>
  <si>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</si>
  <si>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</si>
  <si>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</si>
  <si>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</si>
  <si>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</si>
  <si>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</si>
  <si>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</si>
  <si>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</si>
  <si>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</si>
  <si>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</si>
  <si>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</si>
  <si>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</si>
  <si>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</si>
  <si>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</si>
  <si>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</si>
  <si>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</si>
  <si>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</si>
  <si>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</si>
  <si>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</si>
  <si>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</si>
  <si>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</si>
  <si>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</si>
  <si>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</si>
  <si>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</si>
  <si>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</si>
  <si>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</si>
  <si>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</si>
  <si>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</si>
  <si>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</si>
  <si>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</si>
  <si>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</si>
  <si>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</si>
  <si>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</si>
  <si>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</si>
  <si>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</si>
  <si>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</si>
  <si>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</si>
  <si>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</si>
  <si>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</si>
  <si>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</si>
  <si>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</si>
  <si>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</si>
  <si>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</si>
  <si>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</si>
  <si>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</si>
  <si>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</si>
  <si>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</si>
  <si>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</si>
  <si>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</si>
  <si>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</si>
  <si>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</si>
  <si>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</si>
  <si>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</si>
  <si>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</si>
  <si>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</si>
  <si>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</si>
  <si>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</si>
  <si>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</si>
  <si>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</si>
  <si>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</si>
  <si>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</si>
  <si>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</si>
  <si>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</si>
  <si>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</si>
  <si>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</si>
  <si>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</si>
  <si>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</si>
  <si>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</si>
  <si>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</si>
  <si>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</si>
  <si>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</si>
  <si>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</si>
  <si>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</si>
  <si>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</si>
  <si>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</si>
  <si>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</si>
  <si>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</si>
  <si>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</si>
  <si>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</si>
  <si>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</si>
  <si>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</si>
  <si>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</si>
  <si>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</si>
  <si>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</si>
  <si>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</si>
  <si>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</si>
  <si>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</si>
  <si>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</si>
  <si>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</si>
  <si>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</si>
  <si>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</si>
  <si>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</si>
  <si>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</si>
  <si>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</si>
  <si>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</si>
  <si>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</si>
  <si>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</si>
  <si>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</si>
  <si>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</si>
  <si>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</si>
  <si>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</si>
  <si>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</si>
  <si>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</si>
  <si>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</si>
  <si>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</si>
  <si>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</si>
  <si>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</si>
  <si>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</si>
  <si>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</si>
  <si>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</si>
  <si>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</si>
  <si>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</si>
  <si>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</si>
  <si>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</si>
  <si>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</si>
  <si>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</si>
  <si>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</si>
  <si>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</si>
  <si>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</si>
  <si>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</si>
  <si>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</si>
  <si>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</si>
  <si>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</si>
  <si>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</si>
  <si>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</si>
  <si>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</si>
  <si>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</si>
  <si>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</si>
  <si>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</si>
  <si>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</si>
  <si>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</si>
  <si>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</si>
  <si>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</si>
  <si>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</si>
  <si>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</si>
  <si>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</si>
  <si>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</si>
  <si>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</si>
  <si>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</si>
  <si>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</si>
  <si>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</si>
  <si>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</si>
  <si>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</si>
  <si>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</si>
  <si>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</si>
  <si>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</si>
  <si>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</si>
  <si>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</si>
  <si>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</si>
  <si>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</si>
  <si>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</si>
  <si>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</si>
  <si>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</si>
  <si>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</si>
  <si>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</si>
  <si>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</si>
  <si>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</si>
  <si>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</si>
  <si>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</si>
  <si>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</si>
  <si>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</si>
  <si>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</si>
  <si>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</si>
  <si>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</si>
  <si>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</si>
  <si>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</si>
  <si>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</si>
  <si>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</si>
  <si>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</si>
  <si>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</si>
  <si>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</si>
  <si>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</si>
  <si>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</si>
  <si>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</si>
  <si>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</si>
  <si>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</si>
  <si>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</si>
  <si>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</si>
  <si>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</si>
  <si>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</si>
  <si>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</si>
  <si>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</si>
  <si>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</si>
  <si>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</si>
  <si>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</si>
  <si>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</si>
  <si>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</si>
  <si>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</si>
  <si>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</si>
  <si>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</si>
  <si>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</si>
  <si>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</si>
  <si>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</si>
  <si>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</si>
  <si>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</si>
  <si>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</si>
  <si>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</si>
  <si>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</si>
  <si>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</si>
  <si>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</si>
  <si>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</si>
  <si>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</si>
  <si>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</si>
  <si>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</si>
  <si>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</si>
  <si>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</si>
  <si>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</si>
  <si>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</si>
  <si>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</si>
  <si>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</si>
  <si>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</si>
  <si>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</si>
  <si>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</si>
  <si>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</si>
  <si>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</si>
  <si>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</si>
  <si>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</si>
  <si>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</si>
  <si>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</si>
  <si>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</si>
  <si>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</si>
  <si>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</si>
  <si>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</si>
  <si>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</si>
  <si>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</si>
  <si>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</si>
  <si>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</si>
  <si>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</si>
  <si>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</si>
  <si>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</si>
  <si>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</si>
  <si>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</si>
  <si>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</si>
  <si>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</si>
  <si>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</si>
  <si>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</si>
  <si>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</si>
  <si>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</si>
  <si>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</si>
  <si>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</si>
  <si>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</si>
  <si>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</si>
  <si>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</si>
  <si>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</si>
  <si>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</si>
  <si>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</si>
  <si>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</si>
  <si>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</si>
  <si>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</si>
  <si>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</si>
  <si>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</si>
  <si>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</si>
  <si>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</si>
  <si>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</si>
  <si>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</si>
  <si>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</si>
  <si>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</si>
  <si>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</si>
  <si>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</si>
  <si>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</si>
  <si>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</si>
  <si>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</si>
  <si>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</si>
  <si>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</si>
  <si>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</si>
  <si>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</si>
  <si>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</si>
  <si>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</si>
  <si>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</si>
  <si>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</si>
  <si>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</si>
  <si>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</si>
  <si>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</si>
  <si>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</si>
  <si>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</si>
  <si>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</si>
  <si>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</si>
  <si>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</si>
  <si>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</si>
  <si>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</si>
  <si>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</si>
  <si>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</si>
  <si>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</si>
  <si>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</si>
  <si>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</si>
  <si>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</si>
  <si>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</si>
  <si>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</si>
  <si>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</si>
  <si>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</si>
  <si>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</si>
  <si>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</si>
  <si>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</si>
  <si>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</si>
  <si>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</si>
  <si>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</si>
  <si>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</si>
  <si>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</si>
  <si>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</si>
  <si>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</si>
  <si>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</si>
  <si>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</si>
  <si>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</si>
  <si>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</si>
  <si>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</si>
  <si>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</si>
  <si>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</si>
  <si>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</si>
  <si>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</si>
  <si>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</si>
  <si>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</si>
  <si>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</si>
  <si>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</si>
  <si>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</si>
  <si>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</si>
  <si>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</si>
  <si>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</si>
  <si>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</si>
  <si>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</si>
  <si>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</si>
  <si>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</si>
  <si>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</si>
  <si>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</si>
  <si>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</si>
  <si>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</si>
  <si>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</si>
  <si>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</si>
  <si>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</si>
  <si>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</si>
  <si>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</si>
  <si>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</si>
  <si>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</si>
  <si>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</si>
  <si>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</si>
  <si>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</si>
  <si>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</si>
  <si>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</si>
  <si>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</si>
  <si>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</si>
  <si>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</si>
  <si>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</si>
  <si>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</si>
  <si>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</si>
  <si>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</si>
  <si>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</si>
  <si>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</si>
  <si>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</si>
  <si>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</si>
  <si>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</si>
  <si>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</si>
  <si>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</si>
  <si>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</si>
  <si>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</si>
  <si>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</si>
  <si>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</si>
  <si>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</si>
  <si>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</si>
  <si>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</si>
  <si>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</si>
  <si>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</si>
  <si>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</si>
  <si>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</si>
  <si>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</si>
  <si>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</si>
  <si>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</si>
  <si>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</si>
  <si>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</si>
  <si>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</si>
  <si>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</si>
  <si>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</si>
  <si>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</si>
  <si>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</si>
  <si>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</si>
  <si>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</si>
  <si>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</si>
  <si>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</si>
  <si>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</si>
  <si>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</si>
  <si>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</si>
  <si>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</si>
  <si>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</si>
  <si>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</si>
  <si>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</si>
  <si>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</si>
  <si>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</si>
  <si>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</si>
  <si>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</si>
  <si>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</si>
  <si>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</si>
  <si>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</si>
  <si>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</si>
  <si>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</si>
  <si>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</si>
  <si>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</si>
  <si>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</si>
  <si>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</si>
  <si>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</si>
  <si>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</si>
  <si>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</si>
  <si>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</si>
  <si>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</si>
  <si>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</si>
  <si>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</si>
  <si>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</si>
  <si>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</si>
  <si>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</si>
  <si>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</si>
  <si>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</si>
  <si>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</si>
  <si>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</si>
  <si>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</si>
  <si>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</si>
  <si>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</si>
  <si>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</si>
  <si>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</si>
  <si>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</si>
  <si>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</si>
  <si>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</si>
  <si>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</si>
  <si>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</si>
  <si>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</si>
  <si>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</si>
  <si>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</si>
  <si>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</si>
  <si>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</si>
  <si>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</si>
  <si>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</si>
  <si>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</si>
  <si>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</si>
  <si>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</si>
  <si>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</si>
  <si>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</si>
  <si>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</si>
  <si>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</si>
  <si>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</si>
  <si>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</si>
  <si>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</si>
  <si>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</si>
  <si>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</si>
  <si>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</si>
  <si>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</si>
  <si>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</si>
  <si>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</si>
  <si>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</si>
  <si>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</si>
  <si>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</si>
  <si>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</si>
  <si>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</si>
  <si>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</si>
  <si>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</si>
  <si>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</si>
  <si>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</si>
  <si>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</si>
  <si>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</si>
  <si>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</si>
  <si>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</si>
  <si>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</si>
  <si>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</si>
  <si>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</si>
  <si>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</si>
  <si>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</si>
  <si>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</si>
  <si>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</si>
  <si>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</si>
  <si>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</si>
  <si>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</si>
  <si>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</si>
  <si>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</si>
  <si>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</si>
  <si>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</si>
  <si>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</si>
  <si>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</si>
  <si>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</si>
  <si>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</si>
  <si>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</si>
  <si>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</si>
  <si>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</si>
  <si>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</si>
  <si>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</si>
  <si>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</si>
  <si>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</si>
  <si>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</si>
  <si>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</si>
  <si>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</si>
  <si>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</si>
  <si>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</si>
  <si>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</si>
  <si>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</si>
  <si>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</si>
  <si>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</si>
  <si>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</si>
  <si>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</si>
  <si>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</si>
  <si>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</si>
  <si>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</si>
  <si>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</si>
  <si>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</si>
  <si>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</si>
  <si>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</si>
  <si>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</si>
  <si>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</si>
  <si>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</si>
  <si>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</si>
  <si>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</si>
  <si>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</si>
  <si>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</si>
  <si>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</si>
  <si>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</si>
  <si>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</si>
  <si>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</si>
  <si>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</si>
  <si>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</si>
  <si>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</si>
  <si>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</si>
  <si>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</si>
  <si>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</si>
  <si>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</si>
  <si>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</si>
  <si>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</si>
  <si>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</si>
  <si>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</si>
  <si>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</si>
  <si>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</si>
  <si>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</si>
  <si>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</si>
  <si>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</si>
  <si>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</si>
  <si>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</si>
  <si>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</si>
  <si>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</si>
  <si>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</si>
  <si>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</si>
  <si>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</si>
  <si>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</si>
  <si>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</si>
  <si>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</si>
  <si>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</si>
  <si>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</si>
  <si>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</si>
  <si>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</si>
  <si>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</si>
  <si>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</si>
  <si>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</si>
  <si>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</si>
  <si>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</si>
  <si>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</si>
  <si>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</si>
  <si>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</si>
  <si>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</si>
  <si>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</si>
  <si>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</si>
  <si>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</si>
  <si>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</si>
  <si>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</si>
  <si>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</si>
  <si>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</si>
  <si>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</si>
  <si>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</si>
  <si>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</si>
  <si>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</si>
  <si>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</si>
  <si>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</si>
  <si>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</si>
  <si>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</si>
  <si>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</si>
  <si>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</si>
  <si>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</si>
  <si>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</si>
  <si>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</si>
  <si>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</si>
  <si>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</si>
  <si>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</si>
  <si>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</si>
  <si>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</si>
  <si>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</si>
  <si>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</si>
  <si>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</si>
  <si>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</si>
  <si>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</si>
  <si>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</si>
  <si>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</si>
  <si>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</si>
  <si>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</si>
  <si>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</si>
  <si>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</si>
  <si>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</si>
  <si>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</si>
  <si>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</si>
  <si>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</si>
  <si>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</si>
  <si>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</si>
  <si>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</si>
  <si>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</si>
  <si>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</si>
  <si>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</si>
  <si>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</si>
  <si>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</si>
  <si>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</si>
  <si>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</si>
  <si>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</si>
  <si>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</si>
  <si>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</si>
  <si>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</si>
  <si>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</si>
  <si>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</si>
  <si>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</si>
  <si>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</si>
  <si>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</si>
  <si>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</si>
  <si>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</si>
  <si>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</si>
  <si>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</si>
  <si>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</si>
  <si>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</si>
  <si>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</si>
  <si>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</si>
  <si>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</si>
  <si>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</si>
  <si>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</si>
  <si>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</si>
  <si>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</si>
  <si>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</si>
  <si>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</si>
  <si>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</si>
  <si>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</si>
  <si>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</si>
  <si>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</si>
  <si>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</si>
  <si>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</si>
  <si>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</si>
  <si>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</si>
  <si>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</si>
  <si>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</si>
  <si>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</si>
  <si>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</si>
  <si>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</si>
  <si>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</si>
  <si>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</si>
  <si>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</si>
  <si>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</si>
  <si>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</si>
  <si>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</si>
  <si>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</si>
  <si>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</si>
  <si>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</si>
  <si>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</si>
  <si>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</si>
  <si>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</si>
  <si>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</si>
  <si>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</si>
  <si>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</si>
  <si>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</si>
  <si>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</si>
  <si>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</si>
  <si>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</si>
  <si>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</si>
  <si>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</si>
  <si>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</si>
  <si>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</si>
  <si>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</si>
  <si>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</si>
  <si>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</si>
  <si>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</si>
  <si>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</si>
  <si>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</si>
  <si>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</si>
  <si>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</si>
  <si>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</si>
  <si>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</si>
  <si>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</si>
  <si>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</si>
  <si>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</si>
  <si>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</si>
  <si>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</si>
  <si>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</si>
  <si>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</si>
  <si>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</si>
  <si>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</si>
  <si>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</si>
  <si>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</si>
  <si>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</si>
  <si>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</si>
  <si>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</si>
  <si>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</si>
  <si>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</si>
  <si>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</si>
  <si>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</si>
  <si>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</si>
  <si>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</si>
  <si>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</si>
  <si>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</si>
  <si>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</si>
  <si>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</si>
  <si>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</si>
  <si>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</si>
  <si>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</si>
  <si>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</si>
  <si>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</si>
  <si>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</si>
  <si>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</si>
  <si>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</si>
  <si>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</si>
  <si>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</si>
  <si>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</si>
  <si>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</si>
  <si>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</si>
  <si>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</si>
  <si>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</si>
  <si>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</si>
  <si>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</si>
  <si>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</si>
  <si>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</si>
  <si>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</si>
  <si>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</si>
  <si>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</si>
  <si>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</si>
  <si>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</si>
  <si>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</si>
  <si>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</si>
  <si>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</si>
  <si>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</si>
  <si>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</si>
  <si>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</si>
  <si>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</si>
  <si>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</si>
  <si>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</si>
  <si>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</si>
  <si>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</si>
  <si>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</si>
  <si>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</si>
  <si>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</si>
  <si>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</si>
  <si>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</si>
  <si>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</si>
  <si>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</si>
  <si>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</si>
  <si>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</si>
  <si>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</si>
  <si>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</si>
  <si>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</si>
  <si>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</si>
  <si>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</si>
  <si>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</si>
  <si>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</si>
  <si>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</si>
  <si>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</si>
  <si>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</si>
  <si>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</si>
  <si>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</si>
  <si>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</si>
  <si>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</si>
  <si>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</si>
  <si>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</si>
  <si>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</si>
  <si>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</si>
  <si>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</si>
  <si>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</si>
  <si>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</si>
  <si>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</si>
  <si>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</si>
  <si>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</si>
  <si>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</si>
  <si>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</si>
  <si>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</si>
  <si>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</si>
  <si>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</si>
  <si>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</si>
  <si>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</si>
  <si>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</si>
  <si>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</si>
  <si>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</si>
  <si>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</si>
  <si>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</si>
  <si>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</si>
  <si>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</si>
  <si>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</si>
  <si>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</si>
  <si>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</si>
  <si>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</si>
  <si>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</si>
  <si>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</si>
  <si>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</si>
  <si>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</si>
  <si>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</si>
  <si>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</si>
  <si>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</si>
  <si>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</si>
  <si>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</si>
  <si>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</si>
  <si>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</si>
  <si>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</si>
  <si>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</si>
  <si>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</si>
  <si>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</si>
  <si>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</si>
  <si>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</si>
  <si>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</si>
  <si>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</si>
  <si>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</si>
  <si>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</si>
  <si>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</si>
  <si>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</si>
  <si>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</si>
  <si>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</si>
  <si>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</si>
  <si>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</si>
  <si>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</si>
  <si>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</si>
  <si>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</si>
  <si>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</si>
  <si>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</si>
  <si>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</si>
  <si>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</si>
  <si>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</si>
  <si>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</si>
  <si>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</si>
  <si>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</si>
  <si>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</si>
  <si>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</si>
  <si>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</si>
  <si>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</si>
  <si>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</si>
  <si>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</si>
  <si>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</si>
  <si>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</si>
  <si>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</si>
  <si>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</si>
  <si>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</si>
  <si>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</si>
  <si>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</si>
  <si>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</si>
  <si>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</si>
  <si>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</si>
  <si>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</si>
  <si>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</si>
  <si>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</si>
  <si>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</si>
  <si>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</si>
  <si>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</si>
  <si>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</si>
  <si>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</si>
  <si>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</si>
  <si>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</si>
  <si>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</si>
  <si>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</si>
  <si>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</si>
  <si>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</si>
  <si>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</si>
  <si>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</si>
  <si>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</si>
  <si>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</si>
  <si>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</si>
  <si>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</si>
  <si>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</si>
  <si>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</si>
  <si>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</si>
  <si>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</si>
  <si>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</si>
  <si>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</si>
  <si>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</si>
  <si>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</si>
  <si>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</si>
  <si>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</si>
  <si>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</si>
  <si>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</si>
  <si>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</si>
  <si>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</si>
  <si>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</si>
  <si>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</si>
  <si>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</si>
  <si>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</si>
  <si>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</si>
  <si>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</si>
  <si>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</si>
  <si>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</si>
  <si>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</si>
  <si>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</si>
  <si>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</si>
  <si>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</si>
  <si>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</si>
  <si>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</si>
  <si>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</si>
  <si>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</si>
  <si>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</si>
  <si>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</si>
  <si>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</si>
  <si>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</si>
  <si>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</si>
  <si>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</si>
  <si>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</si>
  <si>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</si>
  <si>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</si>
  <si>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</si>
  <si>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</si>
  <si>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</si>
  <si>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</si>
  <si>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</si>
  <si>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</si>
  <si>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</si>
  <si>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</si>
  <si>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</si>
  <si>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</si>
  <si>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</si>
  <si>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</si>
  <si>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</si>
  <si>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</si>
  <si>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</si>
  <si>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</si>
  <si>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</si>
  <si>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</si>
  <si>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</si>
  <si>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</si>
  <si>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</si>
  <si>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</si>
  <si>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</si>
  <si>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</si>
  <si>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</si>
  <si>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</si>
  <si>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</si>
  <si>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</si>
  <si>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</si>
  <si>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</si>
  <si>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</si>
  <si>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</si>
  <si>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</si>
  <si>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</si>
  <si>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</si>
  <si>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</si>
  <si>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</si>
  <si>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</si>
  <si>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</si>
  <si>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</si>
  <si>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</si>
  <si>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</si>
  <si>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</si>
  <si>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</si>
  <si>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</si>
  <si>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</si>
  <si>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</si>
  <si>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</si>
  <si>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</si>
  <si>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</si>
  <si>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</si>
  <si>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</si>
  <si>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</si>
  <si>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</si>
  <si>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</si>
  <si>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</si>
  <si>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</si>
  <si>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</si>
  <si>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</si>
  <si>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</si>
  <si>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</si>
  <si>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</si>
  <si>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</si>
  <si>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</si>
  <si>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</si>
  <si>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</si>
  <si>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</si>
  <si>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</si>
  <si>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</si>
  <si>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</si>
  <si>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</si>
  <si>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</si>
  <si>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</si>
  <si>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</si>
  <si>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</si>
  <si>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</si>
  <si>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</si>
  <si>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</si>
  <si>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</si>
  <si>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</si>
  <si>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</si>
  <si>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</si>
  <si>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</si>
  <si>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</si>
  <si>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</si>
  <si>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</si>
  <si>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</si>
  <si>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</si>
  <si>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</si>
  <si>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</si>
  <si>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</si>
  <si>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</si>
  <si>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</si>
  <si>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</si>
  <si>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</si>
  <si>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</si>
  <si>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</si>
  <si>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</si>
  <si>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</si>
  <si>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</si>
  <si>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</si>
  <si>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</si>
  <si>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</si>
  <si>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</si>
  <si>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</si>
  <si>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</si>
  <si>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</si>
  <si>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</si>
  <si>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</si>
  <si>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</si>
  <si>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</si>
  <si>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</si>
  <si>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</si>
  <si>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</si>
  <si>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</si>
  <si>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</si>
  <si>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</si>
  <si>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</si>
  <si>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</si>
  <si>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</si>
  <si>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</si>
  <si>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</si>
  <si>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</si>
  <si>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</si>
  <si>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</si>
  <si>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</si>
  <si>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</si>
  <si>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</si>
  <si>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</si>
  <si>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</si>
  <si>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</si>
  <si>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</si>
  <si>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</si>
  <si>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</si>
  <si>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</si>
  <si>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</si>
  <si>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</si>
  <si>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</si>
  <si>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</si>
  <si>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</si>
  <si>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</si>
  <si>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</si>
  <si>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</si>
  <si>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</si>
  <si>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</si>
  <si>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</si>
  <si>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</si>
  <si>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</si>
  <si>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</si>
  <si>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</si>
  <si>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</si>
  <si>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</si>
  <si>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</si>
  <si>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</si>
  <si>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</si>
  <si>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</si>
  <si>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</si>
  <si>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</si>
  <si>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</si>
  <si>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</si>
  <si>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</si>
  <si>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</si>
  <si>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</si>
  <si>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</si>
  <si>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</si>
  <si>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</si>
  <si>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</si>
  <si>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</si>
  <si>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</si>
  <si>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</si>
  <si>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</si>
  <si>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</si>
  <si>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</si>
  <si>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</si>
  <si>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</si>
  <si>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</si>
  <si>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</si>
  <si>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</si>
  <si>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</si>
  <si>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</si>
  <si>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</si>
  <si>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</si>
  <si>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</si>
  <si>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</si>
  <si>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</si>
  <si>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</si>
  <si>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</si>
  <si>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</si>
  <si>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</si>
  <si>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</si>
  <si>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</si>
  <si>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</si>
  <si>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</si>
  <si>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</si>
  <si>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</si>
  <si>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</si>
  <si>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</si>
  <si>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</si>
  <si>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</si>
  <si>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</si>
  <si>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</si>
  <si>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</si>
  <si>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</si>
  <si>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</si>
  <si>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</si>
  <si>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</si>
  <si>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</si>
  <si>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</si>
  <si>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</si>
  <si>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</si>
  <si>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</si>
  <si>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</si>
  <si>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</si>
  <si>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</si>
  <si>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</si>
  <si>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</si>
  <si>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</si>
  <si>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</si>
  <si>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</si>
  <si>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</si>
  <si>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</si>
  <si>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</si>
  <si>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</si>
  <si>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</si>
  <si>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</si>
  <si>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</si>
  <si>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</si>
  <si>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</si>
  <si>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</si>
  <si>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</si>
  <si>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</si>
  <si>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</si>
  <si>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</si>
  <si>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</si>
  <si>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</si>
  <si>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</si>
  <si>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</si>
  <si>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</si>
  <si>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</si>
  <si>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</si>
  <si>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</si>
  <si>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</si>
  <si>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</si>
  <si>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</si>
  <si>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</si>
  <si>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</si>
  <si>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</si>
  <si>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</si>
  <si>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</si>
  <si>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</si>
  <si>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</si>
  <si>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</si>
  <si>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</si>
  <si>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</si>
  <si>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</si>
  <si>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</si>
  <si>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</si>
  <si>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</si>
  <si>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</si>
  <si>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</si>
  <si>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</si>
  <si>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</si>
  <si>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</si>
  <si>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</si>
  <si>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</si>
  <si>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</si>
  <si>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</si>
  <si>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</si>
  <si>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</si>
  <si>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</si>
  <si>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</si>
  <si>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</si>
  <si>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</si>
  <si>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</si>
  <si>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</si>
  <si>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</si>
  <si>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</si>
  <si>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</si>
  <si>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</si>
  <si>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</si>
  <si>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</si>
  <si>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</si>
  <si>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</si>
  <si>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</si>
  <si>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</si>
  <si>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</si>
  <si>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</si>
  <si>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</si>
  <si>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</si>
  <si>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</si>
  <si>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</si>
  <si>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</si>
  <si>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</si>
  <si>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</si>
  <si>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</si>
  <si>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</si>
  <si>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</si>
  <si>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</si>
  <si>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</si>
  <si>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</si>
  <si>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</si>
  <si>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</si>
  <si>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</si>
  <si>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</si>
  <si>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</si>
  <si>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</si>
  <si>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</si>
  <si>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</si>
  <si>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</si>
  <si>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</si>
  <si>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</si>
  <si>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</si>
  <si>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</si>
  <si>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</si>
  <si>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</si>
  <si>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</si>
  <si>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</si>
  <si>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</si>
  <si>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</si>
  <si>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</si>
  <si>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</si>
  <si>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</si>
  <si>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</si>
  <si>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</si>
  <si>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</si>
  <si>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</si>
  <si>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</si>
  <si>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</si>
  <si>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</si>
  <si>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</si>
  <si>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</si>
  <si>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</si>
  <si>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</si>
  <si>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</si>
  <si>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</si>
  <si>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</si>
  <si>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</si>
  <si>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</si>
  <si>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</si>
  <si>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</si>
  <si>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</si>
  <si>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</si>
  <si>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</si>
  <si>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</si>
  <si>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</si>
  <si>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</si>
  <si>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</si>
  <si>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</si>
  <si>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</si>
  <si>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</si>
  <si>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</si>
  <si>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</si>
  <si>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</si>
  <si>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</si>
  <si>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</si>
  <si>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</si>
  <si>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</si>
  <si>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</si>
  <si>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</si>
  <si>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</si>
  <si>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</si>
  <si>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</si>
  <si>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</si>
  <si>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</si>
  <si>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</si>
  <si>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</si>
  <si>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</si>
  <si>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</si>
  <si>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</si>
  <si>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</si>
  <si>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</si>
  <si>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</si>
  <si>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</si>
  <si>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</si>
  <si>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</si>
  <si>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</si>
  <si>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</si>
  <si>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</si>
  <si>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</si>
  <si>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</si>
  <si>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</si>
  <si>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</si>
  <si>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</si>
  <si>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</si>
  <si>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</si>
  <si>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</si>
  <si>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</si>
  <si>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</si>
  <si>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</si>
  <si>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</si>
  <si>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</si>
  <si>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</si>
  <si>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</si>
  <si>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</si>
  <si>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</si>
  <si>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</si>
  <si>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</si>
  <si>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</si>
  <si>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</si>
  <si>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</si>
  <si>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</si>
  <si>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</si>
  <si>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</si>
  <si>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</si>
  <si>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</si>
  <si>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</si>
  <si>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</si>
  <si>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</si>
  <si>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</si>
  <si>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</si>
  <si>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</si>
  <si>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</si>
  <si>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</si>
  <si>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</si>
  <si>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</si>
  <si>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</si>
  <si>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</si>
  <si>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</si>
  <si>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</si>
  <si>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</si>
  <si>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</si>
  <si>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</si>
  <si>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</si>
  <si>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</si>
  <si>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</si>
  <si>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</si>
  <si>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</si>
  <si>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</si>
  <si>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</si>
  <si>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</si>
  <si>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</si>
  <si>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</si>
  <si>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</si>
  <si>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</si>
  <si>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</si>
  <si>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</si>
  <si>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</si>
  <si>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</si>
  <si>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</si>
  <si>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</si>
  <si>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</si>
  <si>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</si>
  <si>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</si>
  <si>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</si>
  <si>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</si>
  <si>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</si>
  <si>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</si>
  <si>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</si>
  <si>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</si>
  <si>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</si>
  <si>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</si>
  <si>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</si>
  <si>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</si>
  <si>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</si>
  <si>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</si>
  <si>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</si>
  <si>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</si>
  <si>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</si>
  <si>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</si>
  <si>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</si>
  <si>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</si>
  <si>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</si>
  <si>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</si>
  <si>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</si>
  <si>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</si>
  <si>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</si>
  <si>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</si>
  <si>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</si>
  <si>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</si>
  <si>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</si>
  <si>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</si>
  <si>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</si>
  <si>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</si>
  <si>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</si>
  <si>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</si>
  <si>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</si>
  <si>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</si>
  <si>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</si>
  <si>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</si>
  <si>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</si>
  <si>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</si>
  <si>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</si>
  <si>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</si>
  <si>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</si>
  <si>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</si>
  <si>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</si>
  <si>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</si>
  <si>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</si>
  <si>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</si>
  <si>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</si>
  <si>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</si>
  <si>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</si>
  <si>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</si>
  <si>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</si>
  <si>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</si>
  <si>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</si>
  <si>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</si>
  <si>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</si>
  <si>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</si>
  <si>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</si>
  <si>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</si>
  <si>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</si>
  <si>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</si>
  <si>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</si>
  <si>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</si>
  <si>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</si>
  <si>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</si>
  <si>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</si>
  <si>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</si>
  <si>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</si>
  <si>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</si>
  <si>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</si>
  <si>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</si>
  <si>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</si>
  <si>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</si>
  <si>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</si>
  <si>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</si>
  <si>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</si>
  <si>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</si>
  <si>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</si>
  <si>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</si>
  <si>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</si>
  <si>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</si>
  <si>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</si>
  <si>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</si>
  <si>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</si>
  <si>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</si>
  <si>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</si>
  <si>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</si>
  <si>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</si>
  <si>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</si>
  <si>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</si>
  <si>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</si>
  <si>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</si>
  <si>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</si>
  <si>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</si>
  <si>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</si>
  <si>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</si>
  <si>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</si>
  <si>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</si>
  <si>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</si>
  <si>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</si>
  <si>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</si>
  <si>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</si>
  <si>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</si>
  <si>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</si>
  <si>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</si>
  <si>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</si>
  <si>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</si>
  <si>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</si>
  <si>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</si>
  <si>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</si>
  <si>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</si>
  <si>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</si>
  <si>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</si>
  <si>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</si>
  <si>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</si>
  <si>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</si>
  <si>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</si>
  <si>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</si>
  <si>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</si>
  <si>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</si>
  <si>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</si>
  <si>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</si>
  <si>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</si>
  <si>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</si>
  <si>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</si>
  <si>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</si>
  <si>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</si>
  <si>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</si>
  <si>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</si>
  <si>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</si>
  <si>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</si>
  <si>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</si>
  <si>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</si>
  <si>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</si>
  <si>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</si>
  <si>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</si>
  <si>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</si>
  <si>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</si>
  <si>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</si>
  <si>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</si>
  <si>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</si>
  <si>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</si>
  <si>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</si>
  <si>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</si>
  <si>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</si>
  <si>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</si>
  <si>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</si>
  <si>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</si>
  <si>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</si>
  <si>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</si>
  <si>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</si>
  <si>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</si>
  <si>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</si>
  <si>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</si>
  <si>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</si>
  <si>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</si>
  <si>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</si>
  <si>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</si>
  <si>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</si>
  <si>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</si>
  <si>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</si>
  <si>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</si>
  <si>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</si>
  <si>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</si>
  <si>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</si>
  <si>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</si>
  <si>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</si>
  <si>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</si>
  <si>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</si>
  <si>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</si>
  <si>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</si>
  <si>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</si>
  <si>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</si>
  <si>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</si>
  <si>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</si>
  <si>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</si>
  <si>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</si>
  <si>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</si>
  <si>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</si>
  <si>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</si>
  <si>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</si>
  <si>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</si>
  <si>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</si>
  <si>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</si>
  <si>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</si>
  <si>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</si>
  <si>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</si>
  <si>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</si>
  <si>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</si>
  <si>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</si>
  <si>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</si>
  <si>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</si>
  <si>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</si>
  <si>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</si>
  <si>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</si>
  <si>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</si>
  <si>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</si>
  <si>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</si>
  <si>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</si>
  <si>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</si>
  <si>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</si>
  <si>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</si>
  <si>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</si>
  <si>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</si>
  <si>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</si>
  <si>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</si>
  <si>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</si>
  <si>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</si>
  <si>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</si>
  <si>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</si>
  <si>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</si>
  <si>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</si>
  <si>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</si>
  <si>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</si>
  <si>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</si>
  <si>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</si>
  <si>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</si>
  <si>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</si>
  <si>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</si>
  <si>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</si>
  <si>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</si>
  <si>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</si>
  <si>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</si>
  <si>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</si>
  <si>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</si>
  <si>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</si>
  <si>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</si>
  <si>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</si>
  <si>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</si>
  <si>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</si>
  <si>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</si>
  <si>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</si>
  <si>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</si>
  <si>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</si>
  <si>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</si>
  <si>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</si>
  <si>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</si>
  <si>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</si>
  <si>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</si>
  <si>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</si>
  <si>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</si>
  <si>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</si>
  <si>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</si>
  <si>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</si>
  <si>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</si>
  <si>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</si>
  <si>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</si>
  <si>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</si>
  <si>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</si>
  <si>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</si>
  <si>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</si>
  <si>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</si>
  <si>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</si>
  <si>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</si>
  <si>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</si>
  <si>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</si>
  <si>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</si>
  <si>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</si>
  <si>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</si>
  <si>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</si>
  <si>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</si>
  <si>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</si>
  <si>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</si>
  <si>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</si>
  <si>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</si>
  <si>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</si>
  <si>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</si>
  <si>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</si>
  <si>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</si>
  <si>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</si>
  <si>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</si>
  <si>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</si>
  <si>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</si>
  <si>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</si>
  <si>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</si>
  <si>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</si>
  <si>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</si>
  <si>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</si>
  <si>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</si>
  <si>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</si>
  <si>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</si>
  <si>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</si>
  <si>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</si>
  <si>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</si>
  <si>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</si>
  <si>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</si>
  <si>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</si>
  <si>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</si>
  <si>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</si>
  <si>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</si>
  <si>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</si>
  <si>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</si>
  <si>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</si>
  <si>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</si>
  <si>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</si>
  <si>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</si>
  <si>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</si>
  <si>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</si>
  <si>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</si>
  <si>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</si>
  <si>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</si>
  <si>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</si>
  <si>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</si>
  <si>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</si>
  <si>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</si>
  <si>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</si>
  <si>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</si>
  <si>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</si>
  <si>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</si>
  <si>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</si>
  <si>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</si>
  <si>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</si>
  <si>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</si>
  <si>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</si>
  <si>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</si>
  <si>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</si>
  <si>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</si>
  <si>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</si>
  <si>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</si>
  <si>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</si>
  <si>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</si>
  <si>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</si>
  <si>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</si>
  <si>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</si>
  <si>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</si>
  <si>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</si>
  <si>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</si>
  <si>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</si>
  <si>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</si>
  <si>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</si>
  <si>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</si>
  <si>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</si>
  <si>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</si>
  <si>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</si>
  <si>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</si>
  <si>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</si>
  <si>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</si>
  <si>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</si>
  <si>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</si>
  <si>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</si>
  <si>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</si>
  <si>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</si>
  <si>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</si>
  <si>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</si>
  <si>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</si>
  <si>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</si>
  <si>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</si>
  <si>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</si>
  <si>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</si>
  <si>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</si>
  <si>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</si>
  <si>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</si>
  <si>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</si>
  <si>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</si>
  <si>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</si>
  <si>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</si>
  <si>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</si>
  <si>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</si>
  <si>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</si>
  <si>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</si>
  <si>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</si>
  <si>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</si>
  <si>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</si>
  <si>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</si>
  <si>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</si>
  <si>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</si>
  <si>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</si>
  <si>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</si>
  <si>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</si>
  <si>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</si>
  <si>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</si>
  <si>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</si>
  <si>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</si>
  <si>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</si>
  <si>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</si>
  <si>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</si>
  <si>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</si>
  <si>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</si>
  <si>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</si>
  <si>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</si>
  <si>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</si>
  <si>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</si>
  <si>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</si>
  <si>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</si>
  <si>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</si>
  <si>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</si>
  <si>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</si>
  <si>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</si>
  <si>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</si>
  <si>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</si>
  <si>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</si>
  <si>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</si>
  <si>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</si>
  <si>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</si>
  <si>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</si>
  <si>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</si>
  <si>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</si>
  <si>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</si>
  <si>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</si>
  <si>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</si>
  <si>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</si>
  <si>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</si>
  <si>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</si>
  <si>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</si>
  <si>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</si>
  <si>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</si>
  <si>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</si>
  <si>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</si>
  <si>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</si>
  <si>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</si>
  <si>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</si>
  <si>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</si>
  <si>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</si>
  <si>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</si>
  <si>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</si>
  <si>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</si>
  <si>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</si>
  <si>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</si>
  <si>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</si>
  <si>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</si>
  <si>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</si>
  <si>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</si>
  <si>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</si>
  <si>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</si>
  <si>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</si>
  <si>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</si>
  <si>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</si>
  <si>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</si>
  <si>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</si>
  <si>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</si>
  <si>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</si>
  <si>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</si>
  <si>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</si>
  <si>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</si>
  <si>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</si>
  <si>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</si>
  <si>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</si>
  <si>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</si>
  <si>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</si>
  <si>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</si>
  <si>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</si>
  <si>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</si>
  <si>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</si>
  <si>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</si>
  <si>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</si>
  <si>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</si>
  <si>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</si>
  <si>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</si>
  <si>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</si>
  <si>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</si>
  <si>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</si>
  <si>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</si>
  <si>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</si>
  <si>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</si>
  <si>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</si>
  <si>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</si>
  <si>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</si>
  <si>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</si>
  <si>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</si>
  <si>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</si>
  <si>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</si>
  <si>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</si>
  <si>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</si>
  <si>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</si>
  <si>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</si>
  <si>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</si>
  <si>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</si>
  <si>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</si>
  <si>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</si>
  <si>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</si>
  <si>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</si>
  <si>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</si>
  <si>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</si>
  <si>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</si>
  <si>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</si>
  <si>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</si>
  <si>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</si>
  <si>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</si>
  <si>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</si>
  <si>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</si>
  <si>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</si>
  <si>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</si>
  <si>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</si>
  <si>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</si>
  <si>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</si>
  <si>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</si>
  <si>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</si>
  <si>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</si>
  <si>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</si>
  <si>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</si>
  <si>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</si>
  <si>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</si>
  <si>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</si>
  <si>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</si>
  <si>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</si>
  <si>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</si>
  <si>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</si>
  <si>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</si>
  <si>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</si>
  <si>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</si>
  <si>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</si>
  <si>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</si>
  <si>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</si>
  <si>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</si>
  <si>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</si>
  <si>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</si>
  <si>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</si>
  <si>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</si>
  <si>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</si>
  <si>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</si>
  <si>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</si>
  <si>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</si>
  <si>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</si>
  <si>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</si>
  <si>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</si>
  <si>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</si>
  <si>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</si>
  <si>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</si>
  <si>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</si>
  <si>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</si>
  <si>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</si>
  <si>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</si>
  <si>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</si>
  <si>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</si>
  <si>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</si>
  <si>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</si>
  <si>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</si>
  <si>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</si>
  <si>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</si>
  <si>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</si>
  <si>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</si>
  <si>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</si>
  <si>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</si>
  <si>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</si>
  <si>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</si>
  <si>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</si>
  <si>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</si>
  <si>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</si>
  <si>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</si>
  <si>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</si>
  <si>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</si>
  <si>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</si>
  <si>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</si>
  <si>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</si>
  <si>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</si>
  <si>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</si>
  <si>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</si>
  <si>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</si>
  <si>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</si>
  <si>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</si>
  <si>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</si>
  <si>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</si>
  <si>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</si>
  <si>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</si>
  <si>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</si>
  <si>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</si>
  <si>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</si>
  <si>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</si>
  <si>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</si>
  <si>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</si>
  <si>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</si>
  <si>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</si>
  <si>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</si>
  <si>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</si>
  <si>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</si>
  <si>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</si>
  <si>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</si>
  <si>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</si>
  <si>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</si>
  <si>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</si>
  <si>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</si>
  <si>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</si>
  <si>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</si>
  <si>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</si>
  <si>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</si>
  <si>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</si>
  <si>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</si>
  <si>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</si>
  <si>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</si>
  <si>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</si>
  <si>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</si>
  <si>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</si>
  <si>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</si>
  <si>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</si>
  <si>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</si>
  <si>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</si>
  <si>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</si>
  <si>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</si>
  <si>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</si>
  <si>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</si>
  <si>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</si>
  <si>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</si>
  <si>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</si>
  <si>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</si>
  <si>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</si>
  <si>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</si>
  <si>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</si>
  <si>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</si>
  <si>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</si>
  <si>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</si>
  <si>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</si>
  <si>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</si>
  <si>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</si>
  <si>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</si>
  <si>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</si>
  <si>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</si>
  <si>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</si>
  <si>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</si>
  <si>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</si>
  <si>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</si>
  <si>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</si>
  <si>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</si>
  <si>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</si>
  <si>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</si>
  <si>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</si>
  <si>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</si>
  <si>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</si>
  <si>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</si>
  <si>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</si>
  <si>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</si>
  <si>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</si>
  <si>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</si>
  <si>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</si>
  <si>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</si>
  <si>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</si>
  <si>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</si>
  <si>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</si>
  <si>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</si>
  <si>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</si>
  <si>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</si>
  <si>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</si>
  <si>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</si>
  <si>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</si>
  <si>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</si>
  <si>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</si>
  <si>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</si>
  <si>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</si>
  <si>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</si>
  <si>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</si>
  <si>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</si>
  <si>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</si>
  <si>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</si>
  <si>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</si>
  <si>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</si>
  <si>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</si>
  <si>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</si>
  <si>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</si>
  <si>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</si>
  <si>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</si>
  <si>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</si>
  <si>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</si>
  <si>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</si>
  <si>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</si>
  <si>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</si>
  <si>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</si>
  <si>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</si>
  <si>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</si>
  <si>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</si>
  <si>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</si>
  <si>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</si>
  <si>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</si>
  <si>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</si>
  <si>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</si>
  <si>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</si>
  <si>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</si>
  <si>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</si>
  <si>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</si>
  <si>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</si>
  <si>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</si>
  <si>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</si>
  <si>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</si>
  <si>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</si>
  <si>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</si>
  <si>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</si>
  <si>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</si>
  <si>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</si>
  <si>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</si>
  <si>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</si>
  <si>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</si>
  <si>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</si>
  <si>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</si>
  <si>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</si>
  <si>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</si>
  <si>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</si>
  <si>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</si>
  <si>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</si>
  <si>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</si>
  <si>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</si>
  <si>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</si>
  <si>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</si>
  <si>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</si>
  <si>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</si>
  <si>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</si>
  <si>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</si>
  <si>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</si>
  <si>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</si>
  <si>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</si>
  <si>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</si>
  <si>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</si>
  <si>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</si>
  <si>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</si>
  <si>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</si>
  <si>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</si>
  <si>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</si>
  <si>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</si>
  <si>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</si>
  <si>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</si>
  <si>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</si>
  <si>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</si>
  <si>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</si>
  <si>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</si>
  <si>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</si>
  <si>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</si>
  <si>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</si>
  <si>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</si>
  <si>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</si>
  <si>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</si>
  <si>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</si>
  <si>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</si>
  <si>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</si>
  <si>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</si>
  <si>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</si>
  <si>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</si>
  <si>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</si>
  <si>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</si>
  <si>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</si>
  <si>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</si>
  <si>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</si>
  <si>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</si>
  <si>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</si>
  <si>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</si>
  <si>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</si>
  <si>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</si>
  <si>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</si>
  <si>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</si>
  <si>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</si>
  <si>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</si>
  <si>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</si>
  <si>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</si>
  <si>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</si>
  <si>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</si>
  <si>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</si>
  <si>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</si>
  <si>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</si>
  <si>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</si>
  <si>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</si>
  <si>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</si>
  <si>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</si>
  <si>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</si>
  <si>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</si>
  <si>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</si>
  <si>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</si>
  <si>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</si>
  <si>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</si>
  <si>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</si>
  <si>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</si>
  <si>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</si>
  <si>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</si>
  <si>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</si>
  <si>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</si>
  <si>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</si>
  <si>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</si>
  <si>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</si>
  <si>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</si>
  <si>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</si>
  <si>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</si>
  <si>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</si>
  <si>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</si>
  <si>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</si>
  <si>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</si>
  <si>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</si>
  <si>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</si>
  <si>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</si>
  <si>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</si>
  <si>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</si>
  <si>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</si>
  <si>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</si>
  <si>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</si>
  <si>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</si>
  <si>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</si>
  <si>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</si>
  <si>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</si>
  <si>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</si>
  <si>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</si>
  <si>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</si>
  <si>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</si>
  <si>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</si>
  <si>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</si>
  <si>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</si>
  <si>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</si>
  <si>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</si>
  <si>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</si>
  <si>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</si>
  <si>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</si>
  <si>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</si>
  <si>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</si>
  <si>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</si>
  <si>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</si>
  <si>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</si>
  <si>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</si>
  <si>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</si>
  <si>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</si>
  <si>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</si>
  <si>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</si>
  <si>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</si>
  <si>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</si>
  <si>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</si>
  <si>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</si>
  <si>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</si>
  <si>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</si>
  <si>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</si>
  <si>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</si>
  <si>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</si>
  <si>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</si>
  <si>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</si>
  <si>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</si>
  <si>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</si>
  <si>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</si>
  <si>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</si>
  <si>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</si>
  <si>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</si>
  <si>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</si>
  <si>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</si>
  <si>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</si>
  <si>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</si>
  <si>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</si>
  <si>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</si>
  <si>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</si>
  <si>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</si>
  <si>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</si>
  <si>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</si>
  <si>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</si>
  <si>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</si>
  <si>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</si>
  <si>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</si>
  <si>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</si>
  <si>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</si>
  <si>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</si>
  <si>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</si>
  <si>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</si>
  <si>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</si>
  <si>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</si>
  <si>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</si>
  <si>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</si>
  <si>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</si>
  <si>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</si>
  <si>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</si>
  <si>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</si>
  <si>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</si>
  <si>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</si>
  <si>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</si>
  <si>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</si>
  <si>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</si>
  <si>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</si>
  <si>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</si>
  <si>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</si>
  <si>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</si>
  <si>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</si>
  <si>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</si>
  <si>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</si>
  <si>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</si>
  <si>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</si>
  <si>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</si>
  <si>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</si>
  <si>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</si>
  <si>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</si>
  <si>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</si>
  <si>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</si>
  <si>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</si>
  <si>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</si>
  <si>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</si>
  <si>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</si>
  <si>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</si>
  <si>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</si>
  <si>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</si>
  <si>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</si>
  <si>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</si>
  <si>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</si>
  <si>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</si>
  <si>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</si>
  <si>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</si>
  <si>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</si>
  <si>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</si>
  <si>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</si>
  <si>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</si>
  <si>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</si>
  <si>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</si>
  <si>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</si>
  <si>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</si>
  <si>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</si>
  <si>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</si>
  <si>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</si>
  <si>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</si>
  <si>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</si>
  <si>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</si>
  <si>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</si>
  <si>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</si>
  <si>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</si>
  <si>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</si>
  <si>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</si>
  <si>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</si>
  <si>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</si>
  <si>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</si>
  <si>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</si>
  <si>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</si>
  <si>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</si>
  <si>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</si>
  <si>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</si>
  <si>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</si>
  <si>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</si>
  <si>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</si>
  <si>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</si>
  <si>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</si>
  <si>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</si>
  <si>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</si>
  <si>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</si>
  <si>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</si>
  <si>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</si>
  <si>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</si>
  <si>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</si>
  <si>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</si>
  <si>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</si>
  <si>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</si>
  <si>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</si>
  <si>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</si>
  <si>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</si>
  <si>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</si>
  <si>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</si>
  <si>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</si>
  <si>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</si>
  <si>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</si>
  <si>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</si>
  <si>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</si>
  <si>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</si>
  <si>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</si>
  <si>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</si>
  <si>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</si>
  <si>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</si>
  <si>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</si>
  <si>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</si>
  <si>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</si>
  <si>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</si>
  <si>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</si>
  <si>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</si>
  <si>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</si>
  <si>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</si>
  <si>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</si>
  <si>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</si>
  <si>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</si>
  <si>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</si>
  <si>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</si>
  <si>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</si>
  <si>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</si>
  <si>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</si>
  <si>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</si>
  <si>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</si>
  <si>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</si>
  <si>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</si>
  <si>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</si>
  <si>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</si>
  <si>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</si>
  <si>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</si>
  <si>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</si>
  <si>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</si>
  <si>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</si>
  <si>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</si>
  <si>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</si>
  <si>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</si>
  <si>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</si>
  <si>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</si>
  <si>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</si>
  <si>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</si>
  <si>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</si>
  <si>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</si>
  <si>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</si>
  <si>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</si>
  <si>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</si>
  <si>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</si>
  <si>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</si>
  <si>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</si>
  <si>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</si>
  <si>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</si>
  <si>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</si>
  <si>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</si>
  <si>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</si>
  <si>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</si>
  <si>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</si>
  <si>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</si>
  <si>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</si>
  <si>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</si>
  <si>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</si>
  <si>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</si>
  <si>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</si>
  <si>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</si>
  <si>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</si>
  <si>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</si>
  <si>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</si>
  <si>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</si>
  <si>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</si>
  <si>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</si>
  <si>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</si>
  <si>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</si>
  <si>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</si>
  <si>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</si>
  <si>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</si>
  <si>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</si>
  <si>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</si>
  <si>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</si>
  <si>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</si>
  <si>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</si>
  <si>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</si>
  <si>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</si>
  <si>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</si>
  <si>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</si>
  <si>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</si>
  <si>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</si>
  <si>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</si>
  <si>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</si>
  <si>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</si>
  <si>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</si>
  <si>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</si>
  <si>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</si>
  <si>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</si>
  <si>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</si>
  <si>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</si>
  <si>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</si>
  <si>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</si>
  <si>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</si>
  <si>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</si>
  <si>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</si>
  <si>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</si>
  <si>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</si>
  <si>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</si>
  <si>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</si>
  <si>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</si>
  <si>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</si>
  <si>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</si>
  <si>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</si>
  <si>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</si>
  <si>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</si>
  <si>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</si>
  <si>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</si>
  <si>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</si>
  <si>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</si>
  <si>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</si>
  <si>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</si>
  <si>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</si>
  <si>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</si>
  <si>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</si>
  <si>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</si>
  <si>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</si>
  <si>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</si>
  <si>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</si>
  <si>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</si>
  <si>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</si>
  <si>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</si>
  <si>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</si>
  <si>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</si>
  <si>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</si>
  <si>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</si>
  <si>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</si>
  <si>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</si>
  <si>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</si>
  <si>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</si>
  <si>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</si>
  <si>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</si>
  <si>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</si>
  <si>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</si>
  <si>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</si>
  <si>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</si>
  <si>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</si>
  <si>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</si>
  <si>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</si>
  <si>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</si>
  <si>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</si>
  <si>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</si>
  <si>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</si>
  <si>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</si>
  <si>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</si>
  <si>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</si>
  <si>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</si>
  <si>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</si>
  <si>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</si>
  <si>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</si>
  <si>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</si>
  <si>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</si>
  <si>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</si>
  <si>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</si>
  <si>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</si>
  <si>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</si>
  <si>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</si>
  <si>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</si>
  <si>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</si>
  <si>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</si>
  <si>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</si>
  <si>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</si>
  <si>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</si>
  <si>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</si>
  <si>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</si>
  <si>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</si>
  <si>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</si>
  <si>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</si>
  <si>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</si>
  <si>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</si>
  <si>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</si>
  <si>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</si>
  <si>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</si>
  <si>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</si>
  <si>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</si>
  <si>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</si>
  <si>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</si>
  <si>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</si>
  <si>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</si>
  <si>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</si>
  <si>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</si>
  <si>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</si>
  <si>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</si>
  <si>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</si>
  <si>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</si>
  <si>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</si>
  <si>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</si>
  <si>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</si>
  <si>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</si>
  <si>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</si>
  <si>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</si>
  <si>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</si>
  <si>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</si>
  <si>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</si>
  <si>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</si>
  <si>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</si>
  <si>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</si>
  <si>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</si>
  <si>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</si>
  <si>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</si>
  <si>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</si>
  <si>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</si>
  <si>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</si>
  <si>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</si>
  <si>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</si>
  <si>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</si>
  <si>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</si>
  <si>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</si>
  <si>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</si>
  <si>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</si>
  <si>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</si>
  <si>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</si>
  <si>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</si>
  <si>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</si>
  <si>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</si>
  <si>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</si>
  <si>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</si>
  <si>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</si>
  <si>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</si>
  <si>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</si>
  <si>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</si>
  <si>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</si>
  <si>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</si>
  <si>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</si>
  <si>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</si>
  <si>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</si>
  <si>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</si>
  <si>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</si>
  <si>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</si>
  <si>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</si>
  <si>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</si>
  <si>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</si>
  <si>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</si>
  <si>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</si>
  <si>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</si>
  <si>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</si>
  <si>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</si>
  <si>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</si>
  <si>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</si>
  <si>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</si>
  <si>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</si>
  <si>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</si>
  <si>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</si>
  <si>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</si>
  <si>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</si>
  <si>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</si>
  <si>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</si>
  <si>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</si>
  <si>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</si>
  <si>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</si>
  <si>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</si>
  <si>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</si>
  <si>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</si>
  <si>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</si>
  <si>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</si>
  <si>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</si>
  <si>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</si>
  <si>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</si>
  <si>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</si>
  <si>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</si>
  <si>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</si>
  <si>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</si>
  <si>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</si>
  <si>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</si>
  <si>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</si>
  <si>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</si>
  <si>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</si>
  <si>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</si>
  <si>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</si>
  <si>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</si>
  <si>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</si>
  <si>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</si>
  <si>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</si>
  <si>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</si>
  <si>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</si>
  <si>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</si>
  <si>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</si>
  <si>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</si>
  <si>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</si>
  <si>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</si>
  <si>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</si>
  <si>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</si>
  <si>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</si>
  <si>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</si>
  <si>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</si>
  <si>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</si>
  <si>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</si>
  <si>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</si>
  <si>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</si>
  <si>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</si>
  <si>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</si>
  <si>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</si>
  <si>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</si>
  <si>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</si>
  <si>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</si>
  <si>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</si>
  <si>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</si>
  <si>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</si>
  <si>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</si>
  <si>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</si>
  <si>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</si>
  <si>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</si>
  <si>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</si>
  <si>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</si>
  <si>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</si>
  <si>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</si>
  <si>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</si>
  <si>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</si>
  <si>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</si>
  <si>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</si>
  <si>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</si>
  <si>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</si>
  <si>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</si>
  <si>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</si>
  <si>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</si>
  <si>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</si>
  <si>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</si>
  <si>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</si>
  <si>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</si>
  <si>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</si>
  <si>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</si>
  <si>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</si>
  <si>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</si>
  <si>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</si>
  <si>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</si>
  <si>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</si>
  <si>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</si>
  <si>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</si>
  <si>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</si>
  <si>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</si>
  <si>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</si>
  <si>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</si>
  <si>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</si>
  <si>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</si>
  <si>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</si>
  <si>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</si>
  <si>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</si>
  <si>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</si>
  <si>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</si>
  <si>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</si>
  <si>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</si>
  <si>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</si>
  <si>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</si>
  <si>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</si>
  <si>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</si>
  <si>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</si>
  <si>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</si>
  <si>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</si>
  <si>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</si>
  <si>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</si>
  <si>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</si>
  <si>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</si>
  <si>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</si>
  <si>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</si>
  <si>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</si>
  <si>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</si>
  <si>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</si>
  <si>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</si>
  <si>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</si>
  <si>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</si>
  <si>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</si>
  <si>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</si>
  <si>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</si>
  <si>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</si>
  <si>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</si>
  <si>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</si>
  <si>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</si>
  <si>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</si>
  <si>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</si>
  <si>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</si>
  <si>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</si>
  <si>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</si>
  <si>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</si>
  <si>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</si>
  <si>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</si>
  <si>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</si>
  <si>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</si>
  <si>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</si>
  <si>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</si>
  <si>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</si>
  <si>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</si>
  <si>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</si>
  <si>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</si>
  <si>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</si>
  <si>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</si>
  <si>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</si>
  <si>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</si>
  <si>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</si>
  <si>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</si>
  <si>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</si>
  <si>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</si>
  <si>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</si>
  <si>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</si>
  <si>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</si>
  <si>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</si>
  <si>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</si>
  <si>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</si>
  <si>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</si>
  <si>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</si>
  <si>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</si>
  <si>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</si>
  <si>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</si>
  <si>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</si>
  <si>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</si>
  <si>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</si>
  <si>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</si>
  <si>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</si>
  <si>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</si>
  <si>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</si>
  <si>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</si>
  <si>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</si>
  <si>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</si>
  <si>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</si>
  <si>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</si>
  <si>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</si>
  <si>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</si>
  <si>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</si>
  <si>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</si>
  <si>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</si>
  <si>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</si>
  <si>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</si>
  <si>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</si>
  <si>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</si>
  <si>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</si>
  <si>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</si>
  <si>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</si>
  <si>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</si>
  <si>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</si>
  <si>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</si>
  <si>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</si>
  <si>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</si>
  <si>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</si>
  <si>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</si>
  <si>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</si>
  <si>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</si>
  <si>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</si>
  <si>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</si>
  <si>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</si>
  <si>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</si>
  <si>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</si>
  <si>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</si>
  <si>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</si>
  <si>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</si>
  <si>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</si>
  <si>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</si>
  <si>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</si>
  <si>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</si>
  <si>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</si>
  <si>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</si>
  <si>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</si>
  <si>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</si>
  <si>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</si>
  <si>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</si>
  <si>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</si>
  <si>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</si>
  <si>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</si>
  <si>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</si>
  <si>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</si>
  <si>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</si>
  <si>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</si>
  <si>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</si>
  <si>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</si>
  <si>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</si>
  <si>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</si>
  <si>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</si>
  <si>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</si>
  <si>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</si>
  <si>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</si>
  <si>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</si>
  <si>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</si>
  <si>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</si>
  <si>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</si>
  <si>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</si>
  <si>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</si>
  <si>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</si>
  <si>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</si>
  <si>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</si>
  <si>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</si>
  <si>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</si>
  <si>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</si>
  <si>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</si>
  <si>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</si>
  <si>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</si>
  <si>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</si>
  <si>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</si>
  <si>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</si>
  <si>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</si>
  <si>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</si>
  <si>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</si>
  <si>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</si>
  <si>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</si>
  <si>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</si>
  <si>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</si>
  <si>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</si>
  <si>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</si>
  <si>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</si>
  <si>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</si>
  <si>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</si>
  <si>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</si>
  <si>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</si>
  <si>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</si>
  <si>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</si>
  <si>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</si>
  <si>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</si>
  <si>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</si>
  <si>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</si>
  <si>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</si>
  <si>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</si>
  <si>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</si>
  <si>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</si>
  <si>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</si>
  <si>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</si>
  <si>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</si>
  <si>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</si>
  <si>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</si>
  <si>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</si>
  <si>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</si>
  <si>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</si>
  <si>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</si>
  <si>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</si>
  <si>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</si>
  <si>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</si>
  <si>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</si>
  <si>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</si>
  <si>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</si>
  <si>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</si>
  <si>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</si>
  <si>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</si>
  <si>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</si>
  <si>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</si>
  <si>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</si>
  <si>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</si>
  <si>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</si>
  <si>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</si>
  <si>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</si>
  <si>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</si>
  <si>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</si>
  <si>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</si>
  <si>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</si>
  <si>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</si>
  <si>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</si>
  <si>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</si>
  <si>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</si>
  <si>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</si>
  <si>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</si>
  <si>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</si>
  <si>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</si>
  <si>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</si>
  <si>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</si>
  <si>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</si>
  <si>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</si>
  <si>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</si>
  <si>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</si>
  <si>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</si>
  <si>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</si>
  <si>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</si>
  <si>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</si>
  <si>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</si>
  <si>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</si>
  <si>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</si>
  <si>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</si>
  <si>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</si>
  <si>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</si>
  <si>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</si>
  <si>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</si>
  <si>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</si>
  <si>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</si>
  <si>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</si>
  <si>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</si>
  <si>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</si>
  <si>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</si>
  <si>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</si>
  <si>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</si>
  <si>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</si>
  <si>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</si>
  <si>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</si>
  <si>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</si>
  <si>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</si>
  <si>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</si>
  <si>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</si>
  <si>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</si>
  <si>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</si>
  <si>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</si>
  <si>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</si>
  <si>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</si>
  <si>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</si>
  <si>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</si>
  <si>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</si>
  <si>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</si>
  <si>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</si>
  <si>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</si>
  <si>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</si>
  <si>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</si>
  <si>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</si>
  <si>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</si>
  <si>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</si>
  <si>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</si>
  <si>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</si>
  <si>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</si>
  <si>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</si>
  <si>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</si>
  <si>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</si>
  <si>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</si>
  <si>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</si>
  <si>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</si>
  <si>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</si>
  <si>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</si>
  <si>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</si>
  <si>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</si>
  <si>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</si>
  <si>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</si>
  <si>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</si>
  <si>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</si>
  <si>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</si>
  <si>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</si>
  <si>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</si>
  <si>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</si>
  <si>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</si>
  <si>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</si>
  <si>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</si>
  <si>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</si>
  <si>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</si>
  <si>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</si>
  <si>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</si>
  <si>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</si>
  <si>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</si>
  <si>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</si>
  <si>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</si>
  <si>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</si>
  <si>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</si>
  <si>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</si>
  <si>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</si>
  <si>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</si>
  <si>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</si>
  <si>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</si>
  <si>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</si>
  <si>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</si>
  <si>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</si>
  <si>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</si>
  <si>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</si>
  <si>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</si>
  <si>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</si>
  <si>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</si>
  <si>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</si>
  <si>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</si>
  <si>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</si>
  <si>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</si>
  <si>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</si>
  <si>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</si>
  <si>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</si>
  <si>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</si>
  <si>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</si>
  <si>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</si>
  <si>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</si>
  <si>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</si>
  <si>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</si>
  <si>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</si>
  <si>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</si>
  <si>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</si>
  <si>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</si>
  <si>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</si>
  <si>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</si>
  <si>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</si>
  <si>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</si>
  <si>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</si>
  <si>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</si>
  <si>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</si>
  <si>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</si>
  <si>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</si>
  <si>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</si>
  <si>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</si>
  <si>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</si>
  <si>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</si>
  <si>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</si>
  <si>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</si>
  <si>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</si>
  <si>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</si>
  <si>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</si>
  <si>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</si>
  <si>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</si>
  <si>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</si>
  <si>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</si>
  <si>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</si>
  <si>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</si>
  <si>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</si>
  <si>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</si>
  <si>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</si>
  <si>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</si>
  <si>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</si>
  <si>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</si>
  <si>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</si>
  <si>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</si>
  <si>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</si>
  <si>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</si>
  <si>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</si>
  <si>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</si>
  <si>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</si>
  <si>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</si>
  <si>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</si>
  <si>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</si>
  <si>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</si>
  <si>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</si>
  <si>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</si>
  <si>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</si>
  <si>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</si>
  <si>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</si>
  <si>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</si>
  <si>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</si>
  <si>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</si>
  <si>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</si>
  <si>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</si>
  <si>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</si>
  <si>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</si>
  <si>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</si>
  <si>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</si>
  <si>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</si>
  <si>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</si>
  <si>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</si>
  <si>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</si>
  <si>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</si>
  <si>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</si>
  <si>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</si>
  <si>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</si>
  <si>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</si>
  <si>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</si>
  <si>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</si>
  <si>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</si>
  <si>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</si>
  <si>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</si>
  <si>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</si>
  <si>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</si>
  <si>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</si>
  <si>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</si>
  <si>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</si>
  <si>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</si>
  <si>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</si>
  <si>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</si>
  <si>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</si>
  <si>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</si>
  <si>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</si>
  <si>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</si>
  <si>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</si>
  <si>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</si>
  <si>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</si>
  <si>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</si>
  <si>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</si>
  <si>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</si>
  <si>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</si>
  <si>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</si>
  <si>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</si>
  <si>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</si>
  <si>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</si>
  <si>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</si>
  <si>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</si>
  <si>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</si>
  <si>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</si>
  <si>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</si>
  <si>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</si>
  <si>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</si>
  <si>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</si>
  <si>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</si>
  <si>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</si>
  <si>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</si>
  <si>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</si>
  <si>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</si>
  <si>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</si>
  <si>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</si>
  <si>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</si>
  <si>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</si>
  <si>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</si>
  <si>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</si>
  <si>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</si>
  <si>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</si>
  <si>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</si>
  <si>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</si>
  <si>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</si>
  <si>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</si>
  <si>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</si>
  <si>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</si>
  <si>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</si>
  <si>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</si>
  <si>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</si>
  <si>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</si>
  <si>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</si>
  <si>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</si>
  <si>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</si>
  <si>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</si>
  <si>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</si>
  <si>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</si>
  <si>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</si>
  <si>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</si>
  <si>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</si>
  <si>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</si>
  <si>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</si>
  <si>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</si>
  <si>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</si>
  <si>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</si>
  <si>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</si>
  <si>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</si>
  <si>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</si>
  <si>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</si>
  <si>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</si>
  <si>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</si>
  <si>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</si>
  <si>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</si>
  <si>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</si>
  <si>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</si>
  <si>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</si>
  <si>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</si>
  <si>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</si>
  <si>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</si>
  <si>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</si>
  <si>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</si>
  <si>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</si>
  <si>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</si>
  <si>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</si>
  <si>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</si>
  <si>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</si>
  <si>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</si>
  <si>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</si>
  <si>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</si>
  <si>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</si>
  <si>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</si>
  <si>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</si>
  <si>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</si>
  <si>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</si>
  <si>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</si>
  <si>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</si>
  <si>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</si>
  <si>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</si>
  <si>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</si>
  <si>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</si>
  <si>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</si>
  <si>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</si>
  <si>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</si>
  <si>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</si>
  <si>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</si>
  <si>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</si>
  <si>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</si>
  <si>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</si>
  <si>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</si>
  <si>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</si>
  <si>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</si>
  <si>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</si>
  <si>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</si>
  <si>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</si>
  <si>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</si>
  <si>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</si>
  <si>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</si>
  <si>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</si>
  <si>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</si>
  <si>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</si>
  <si>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</si>
  <si>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</si>
  <si>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</si>
  <si>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</si>
  <si>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</si>
  <si>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</si>
  <si>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</si>
  <si>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</si>
  <si>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</si>
  <si>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</si>
  <si>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</si>
  <si>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</si>
  <si>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</si>
  <si>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</si>
  <si>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</si>
  <si>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</si>
  <si>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</si>
  <si>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</si>
  <si>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</si>
  <si>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</si>
  <si>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</si>
  <si>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</si>
  <si>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</si>
  <si>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</si>
  <si>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</si>
  <si>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</si>
  <si>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</si>
  <si>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</si>
  <si>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</si>
  <si>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</si>
  <si>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</si>
  <si>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</si>
  <si>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</si>
  <si>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</si>
  <si>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</si>
  <si>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</si>
  <si>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</si>
  <si>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</si>
  <si>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</si>
  <si>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</si>
  <si>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</si>
  <si>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</si>
  <si>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</si>
  <si>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</si>
  <si>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</si>
  <si>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</si>
  <si>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</si>
  <si>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</si>
  <si>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</si>
  <si>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</si>
  <si>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</si>
  <si>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</si>
  <si>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</si>
  <si>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</si>
  <si>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</si>
  <si>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</si>
  <si>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</si>
  <si>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</si>
  <si>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</si>
  <si>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</si>
  <si>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</si>
  <si>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</si>
  <si>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</si>
  <si>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</si>
  <si>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</si>
  <si>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</si>
  <si>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</si>
  <si>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</si>
  <si>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</si>
  <si>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</si>
  <si>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</si>
  <si>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</si>
  <si>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</si>
  <si>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</si>
  <si>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</si>
  <si>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</si>
  <si>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</si>
  <si>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</si>
  <si>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</si>
  <si>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</si>
  <si>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</si>
  <si>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</si>
  <si>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</si>
  <si>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</si>
  <si>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</si>
  <si>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</si>
  <si>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</si>
  <si>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</si>
  <si>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</si>
  <si>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</si>
  <si>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</si>
  <si>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</si>
  <si>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</si>
  <si>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</si>
  <si>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</si>
  <si>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</si>
  <si>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</si>
  <si>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</si>
  <si>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</si>
  <si>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</si>
  <si>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</si>
  <si>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</si>
  <si>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</si>
  <si>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</si>
  <si>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</si>
  <si>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</si>
  <si>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</si>
  <si>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</si>
  <si>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</si>
  <si>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</si>
  <si>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</si>
  <si>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</si>
  <si>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</si>
  <si>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</si>
  <si>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</si>
  <si>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</si>
  <si>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</si>
  <si>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</si>
  <si>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</si>
  <si>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</si>
  <si>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</si>
  <si>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</si>
  <si>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</si>
  <si>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</si>
  <si>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</si>
  <si>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</si>
  <si>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</si>
  <si>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</si>
  <si>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</si>
  <si>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</si>
  <si>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</si>
  <si>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</si>
  <si>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</si>
  <si>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</si>
  <si>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</si>
  <si>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</si>
  <si>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</si>
  <si>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</si>
  <si>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</si>
  <si>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</si>
  <si>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</si>
  <si>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</si>
  <si>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</si>
  <si>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</si>
  <si>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</si>
  <si>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</si>
  <si>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</si>
  <si>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</si>
  <si>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</si>
  <si>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</si>
  <si>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</si>
  <si>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</si>
  <si>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</si>
  <si>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</si>
  <si>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</si>
  <si>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</si>
  <si>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</si>
  <si>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</si>
  <si>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</si>
  <si>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</si>
  <si>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</si>
  <si>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</si>
  <si>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</si>
  <si>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</si>
  <si>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</si>
  <si>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</si>
  <si>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</si>
  <si>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</si>
  <si>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</si>
  <si>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</si>
  <si>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</si>
  <si>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</si>
  <si>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</si>
  <si>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</si>
  <si>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</si>
  <si>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</si>
  <si>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</si>
  <si>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</si>
  <si>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</si>
  <si>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</si>
  <si>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</si>
  <si>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</si>
  <si>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</si>
  <si>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</si>
  <si>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</si>
  <si>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</si>
  <si>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</si>
  <si>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</si>
  <si>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</si>
  <si>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</si>
  <si>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</si>
  <si>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</si>
  <si>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</si>
  <si>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</si>
  <si>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</si>
  <si>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</si>
  <si>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</si>
  <si>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</si>
  <si>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</si>
  <si>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</si>
  <si>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</si>
  <si>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</si>
  <si>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</si>
  <si>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</si>
  <si>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</si>
  <si>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</si>
  <si>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</si>
  <si>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</si>
  <si>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</si>
  <si>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</si>
  <si>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</si>
  <si>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</si>
  <si>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</si>
  <si>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</si>
  <si>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</si>
  <si>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</si>
  <si>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</si>
  <si>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</si>
  <si>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</si>
  <si>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</si>
  <si>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</si>
  <si>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</si>
  <si>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</si>
  <si>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</si>
  <si>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</si>
  <si>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</si>
  <si>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</si>
  <si>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</si>
  <si>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</si>
  <si>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</si>
  <si>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</si>
  <si>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</si>
  <si>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</si>
  <si>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</si>
  <si>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</si>
  <si>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</si>
  <si>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</si>
  <si>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</si>
  <si>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</si>
  <si>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</si>
  <si>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</si>
  <si>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</si>
  <si>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</si>
  <si>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</si>
  <si>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</si>
  <si>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</si>
  <si>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</si>
  <si>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</si>
  <si>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</si>
  <si>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</si>
  <si>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</si>
  <si>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</si>
  <si>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</si>
  <si>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</si>
  <si>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</si>
  <si>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</si>
  <si>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</si>
  <si>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</si>
  <si>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</si>
  <si>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</si>
  <si>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</si>
  <si>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</si>
  <si>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</si>
  <si>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</si>
  <si>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</si>
  <si>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</si>
  <si>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</si>
  <si>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</si>
  <si>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</si>
  <si>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</si>
  <si>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</si>
  <si>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</si>
  <si>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</si>
  <si>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</si>
  <si>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</si>
  <si>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</si>
  <si>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</si>
  <si>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</si>
  <si>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</si>
  <si>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</si>
  <si>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</si>
  <si>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</si>
  <si>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</si>
  <si>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</si>
  <si>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</si>
  <si>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</si>
  <si>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</si>
  <si>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</si>
  <si>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</si>
  <si>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</si>
  <si>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</si>
  <si>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</si>
  <si>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</si>
  <si>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</si>
  <si>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</si>
  <si>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</si>
  <si>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</si>
  <si>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</si>
  <si>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</si>
  <si>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</si>
  <si>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</si>
  <si>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</si>
  <si>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</si>
  <si>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</si>
  <si>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</si>
  <si>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</si>
  <si>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</si>
  <si>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</si>
  <si>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</si>
  <si>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</si>
  <si>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</si>
  <si>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</si>
  <si>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</si>
  <si>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</si>
  <si>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</si>
  <si>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</si>
  <si>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</si>
  <si>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</si>
  <si>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</si>
  <si>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</si>
  <si>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</si>
  <si>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</si>
  <si>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</si>
  <si>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</si>
  <si>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</si>
  <si>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</si>
  <si>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</si>
  <si>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</si>
  <si>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</si>
  <si>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</si>
  <si>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</si>
  <si>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</si>
  <si>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</si>
  <si>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</si>
  <si>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</si>
  <si>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</si>
  <si>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</si>
  <si>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</si>
  <si>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</si>
  <si>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</si>
  <si>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</si>
  <si>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</si>
  <si>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</si>
  <si>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</si>
  <si>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</si>
  <si>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</si>
  <si>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</si>
  <si>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</si>
  <si>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</si>
  <si>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</si>
  <si>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</si>
  <si>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</si>
  <si>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</si>
  <si>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</si>
  <si>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</si>
  <si>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</si>
  <si>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</si>
  <si>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</si>
  <si>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</si>
  <si>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</si>
  <si>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</si>
  <si>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</si>
  <si>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</si>
  <si>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</si>
  <si>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</si>
  <si>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</si>
  <si>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</si>
  <si>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</si>
  <si>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</si>
  <si>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</si>
  <si>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</si>
  <si>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</si>
  <si>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</si>
  <si>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</si>
  <si>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</si>
  <si>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</si>
  <si>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</si>
  <si>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</si>
  <si>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</si>
  <si>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</si>
  <si>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</si>
  <si>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</si>
  <si>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</si>
  <si>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</si>
  <si>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</si>
  <si>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</si>
  <si>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</si>
  <si>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</si>
  <si>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</si>
  <si>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</si>
  <si>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</si>
  <si>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</si>
  <si>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</si>
  <si>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</si>
  <si>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</si>
  <si>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</si>
  <si>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</si>
  <si>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</si>
  <si>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</si>
  <si>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</si>
  <si>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</si>
  <si>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</si>
  <si>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</si>
  <si>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</si>
  <si>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</si>
  <si>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</si>
  <si>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</si>
  <si>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</si>
  <si>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</si>
  <si>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</si>
  <si>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</si>
  <si>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</si>
  <si>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</si>
  <si>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</si>
  <si>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</si>
  <si>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</si>
  <si>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</si>
  <si>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</si>
  <si>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</si>
  <si>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</si>
  <si>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</si>
  <si>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</si>
  <si>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</si>
  <si>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</si>
  <si>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</si>
  <si>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</si>
  <si>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</si>
  <si>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</si>
  <si>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</si>
  <si>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</si>
  <si>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</si>
  <si>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</si>
  <si>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</si>
  <si>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</si>
  <si>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</si>
  <si>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</si>
  <si>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</si>
  <si>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</si>
  <si>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</si>
  <si>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</si>
  <si>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</si>
  <si>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</si>
  <si>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</si>
  <si>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</si>
  <si>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</si>
  <si>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</si>
  <si>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</si>
  <si>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</si>
  <si>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</si>
  <si>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</si>
  <si>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</si>
  <si>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</si>
  <si>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</si>
  <si>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</si>
  <si>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</si>
  <si>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</si>
  <si>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</si>
  <si>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</si>
  <si>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</si>
  <si>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</si>
  <si>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</si>
  <si>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</si>
  <si>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</si>
  <si>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</si>
  <si>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</si>
  <si>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</si>
  <si>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</si>
  <si>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</si>
  <si>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</si>
  <si>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</si>
  <si>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</si>
  <si>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</si>
  <si>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</si>
  <si>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</si>
  <si>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</si>
  <si>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</si>
  <si>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</si>
  <si>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</si>
  <si>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</si>
  <si>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</si>
  <si>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</si>
  <si>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</si>
  <si>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</si>
  <si>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</si>
  <si>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</si>
  <si>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</si>
  <si>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</si>
  <si>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</si>
  <si>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</si>
  <si>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</si>
  <si>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</si>
  <si>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</si>
  <si>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</si>
  <si>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</si>
  <si>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</si>
  <si>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</si>
  <si>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</si>
  <si>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</si>
  <si>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</si>
  <si>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</si>
  <si>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</si>
  <si>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</si>
  <si>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</si>
  <si>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</si>
  <si>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</si>
  <si>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</si>
  <si>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</si>
  <si>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</si>
  <si>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</si>
  <si>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</si>
  <si>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</si>
  <si>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</si>
  <si>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</si>
  <si>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</si>
  <si>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</si>
  <si>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</si>
  <si>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</si>
  <si>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</si>
  <si>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</si>
  <si>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</si>
  <si>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</si>
  <si>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</si>
  <si>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</si>
  <si>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</si>
  <si>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</si>
  <si>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</si>
  <si>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</si>
  <si>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</si>
  <si>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</si>
  <si>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</si>
  <si>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</si>
  <si>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</si>
  <si>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</si>
  <si>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</si>
  <si>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</si>
  <si>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</si>
  <si>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</si>
  <si>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</si>
  <si>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</si>
  <si>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</si>
  <si>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</si>
  <si>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</si>
  <si>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</si>
  <si>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</si>
  <si>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</si>
  <si>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</si>
  <si>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</si>
  <si>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</si>
  <si>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</si>
  <si>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</si>
  <si>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</si>
  <si>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</si>
  <si>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</si>
  <si>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</si>
  <si>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</si>
  <si>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</si>
  <si>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</si>
  <si>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</si>
  <si>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</si>
  <si>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</si>
  <si>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</si>
  <si>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</si>
  <si>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</si>
  <si>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</si>
  <si>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</si>
  <si>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</si>
  <si>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</si>
  <si>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</si>
  <si>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</si>
  <si>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</si>
  <si>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</si>
  <si>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</si>
  <si>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</si>
  <si>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</si>
  <si>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</si>
  <si>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</si>
  <si>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</si>
  <si>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</si>
  <si>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</si>
  <si>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</si>
  <si>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</si>
  <si>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</si>
  <si>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</si>
  <si>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</si>
  <si>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</si>
  <si>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</si>
  <si>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</si>
  <si>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</si>
  <si>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</si>
  <si>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</si>
  <si>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</si>
  <si>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</si>
  <si>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</si>
  <si>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</si>
  <si>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</si>
  <si>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</si>
  <si>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</si>
  <si>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</si>
  <si>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</si>
  <si>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</si>
  <si>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</si>
  <si>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</si>
  <si>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</si>
  <si>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</si>
  <si>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</si>
  <si>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</si>
  <si>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</si>
  <si>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</si>
  <si>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</si>
  <si>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</si>
  <si>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</si>
  <si>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</si>
  <si>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</si>
  <si>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</si>
  <si>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</si>
  <si>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</si>
  <si>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</si>
  <si>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</si>
  <si>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</si>
  <si>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</si>
  <si>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</si>
  <si>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</si>
  <si>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</si>
  <si>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</si>
  <si>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</si>
  <si>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</si>
  <si>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</si>
  <si>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</si>
  <si>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</si>
  <si>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</si>
  <si>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</si>
  <si>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</si>
  <si>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</si>
  <si>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</si>
  <si>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</si>
  <si>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</si>
  <si>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</si>
  <si>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</si>
  <si>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</si>
  <si>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</si>
  <si>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</si>
  <si>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</si>
  <si>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</si>
  <si>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</si>
  <si>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</si>
  <si>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</si>
  <si>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</si>
  <si>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</si>
  <si>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</si>
  <si>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</si>
  <si>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</si>
  <si>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</si>
  <si>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</si>
  <si>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</si>
  <si>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</si>
  <si>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</si>
  <si>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</si>
  <si>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</si>
  <si>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</si>
  <si>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</si>
  <si>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</si>
  <si>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</si>
  <si>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</si>
  <si>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</si>
  <si>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</si>
  <si>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</si>
  <si>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</si>
  <si>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</si>
  <si>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</si>
  <si>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</si>
  <si>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</si>
  <si>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</si>
  <si>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</si>
  <si>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</si>
  <si>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</si>
  <si>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</si>
  <si>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</si>
  <si>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</si>
  <si>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</si>
  <si>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</si>
  <si>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</si>
  <si>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</si>
  <si>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</si>
  <si>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</si>
  <si>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</si>
  <si>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</si>
  <si>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</si>
  <si>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</si>
  <si>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</si>
  <si>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</si>
  <si>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</si>
  <si>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</si>
  <si>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</si>
  <si>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</si>
  <si>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</si>
  <si>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</si>
  <si>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</si>
  <si>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</si>
  <si>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</si>
  <si>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</si>
  <si>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</si>
  <si>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</si>
  <si>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</si>
  <si>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</si>
  <si>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</si>
  <si>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</si>
  <si>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</si>
  <si>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</si>
  <si>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</si>
  <si>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</si>
  <si>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</si>
  <si>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</si>
  <si>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</si>
  <si>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</si>
  <si>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</si>
  <si>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</si>
  <si>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</si>
  <si>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</si>
  <si>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</si>
  <si>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</si>
  <si>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</si>
  <si>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</si>
  <si>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</si>
  <si>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</si>
  <si>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</si>
  <si>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</si>
  <si>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</si>
  <si>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</si>
  <si>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</si>
  <si>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</si>
  <si>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</si>
  <si>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</si>
  <si>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</si>
  <si>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</si>
  <si>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</si>
  <si>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</si>
  <si>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</si>
  <si>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</si>
  <si>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</si>
  <si>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</si>
  <si>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</si>
  <si>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</si>
  <si>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</si>
  <si>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</si>
  <si>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</si>
  <si>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</si>
  <si>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</si>
  <si>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</si>
  <si>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</si>
  <si>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</si>
  <si>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</si>
  <si>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</si>
  <si>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</si>
  <si>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</si>
  <si>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</si>
  <si>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</si>
  <si>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</si>
  <si>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</si>
  <si>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</si>
  <si>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</si>
  <si>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</si>
  <si>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</si>
  <si>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</si>
  <si>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</si>
  <si>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</si>
  <si>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</si>
  <si>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</si>
  <si>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</si>
  <si>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</si>
  <si>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</si>
  <si>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</si>
  <si>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</si>
  <si>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</si>
  <si>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</si>
  <si>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</si>
  <si>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</si>
  <si>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</si>
  <si>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</si>
  <si>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</si>
  <si>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</si>
  <si>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</si>
  <si>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</si>
  <si>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</si>
  <si>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</si>
  <si>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</si>
  <si>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</si>
  <si>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</si>
  <si>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</si>
  <si>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</si>
  <si>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</si>
  <si>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</si>
  <si>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</si>
  <si>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</si>
  <si>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</si>
  <si>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</si>
  <si>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</si>
  <si>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</si>
  <si>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</si>
  <si>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</si>
  <si>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</si>
  <si>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</si>
  <si>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</si>
  <si>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</si>
  <si>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</si>
  <si>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</si>
  <si>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</si>
  <si>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</si>
  <si>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</si>
  <si>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</si>
  <si>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</si>
  <si>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</si>
  <si>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</si>
  <si>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</si>
  <si>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</si>
  <si>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</si>
  <si>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</si>
  <si>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</si>
  <si>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</si>
  <si>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</si>
  <si>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</si>
  <si>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</si>
  <si>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</si>
  <si>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</si>
  <si>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</si>
  <si>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</si>
  <si>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</si>
  <si>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</si>
  <si>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</si>
  <si>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</si>
  <si>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</si>
  <si>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</si>
  <si>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</si>
  <si>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</si>
  <si>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</si>
  <si>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</si>
  <si>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</si>
  <si>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</si>
  <si>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</si>
  <si>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</si>
  <si>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</si>
  <si>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</si>
  <si>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</si>
  <si>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</si>
  <si>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</si>
  <si>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</si>
  <si>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</si>
  <si>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</si>
  <si>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</si>
  <si>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</si>
  <si>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</si>
  <si>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</si>
  <si>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</si>
  <si>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</si>
  <si>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</si>
  <si>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</si>
  <si>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</si>
  <si>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</si>
  <si>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</si>
  <si>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</si>
  <si>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</si>
  <si>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</si>
  <si>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</si>
  <si>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</si>
  <si>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</si>
  <si>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</si>
  <si>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</si>
  <si>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</si>
  <si>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</si>
  <si>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</si>
  <si>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</si>
  <si>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</si>
  <si>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</si>
  <si>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</si>
  <si>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</si>
  <si>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</si>
  <si>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</si>
  <si>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</si>
  <si>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</si>
  <si>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</si>
  <si>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</si>
  <si>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</si>
  <si>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</si>
  <si>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</si>
  <si>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</si>
  <si>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</si>
  <si>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</si>
  <si>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</si>
  <si>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</si>
  <si>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</si>
  <si>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</si>
  <si>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</si>
  <si>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</si>
  <si>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</si>
  <si>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</si>
  <si>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</si>
  <si>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</si>
  <si>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</si>
  <si>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</si>
  <si>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</si>
  <si>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</si>
  <si>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</si>
  <si>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</si>
  <si>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</si>
  <si>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</si>
  <si>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</si>
  <si>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</si>
  <si>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</si>
  <si>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</si>
  <si>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</si>
  <si>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</si>
  <si>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</si>
  <si>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</si>
  <si>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</si>
  <si>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</si>
  <si>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</si>
  <si>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</si>
  <si>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</si>
  <si>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</si>
  <si>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</si>
  <si>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</si>
  <si>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</si>
  <si>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</si>
  <si>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</si>
  <si>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</si>
  <si>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</si>
  <si>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</si>
  <si>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</si>
  <si>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</si>
  <si>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</si>
  <si>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</si>
  <si>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</si>
  <si>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</si>
  <si>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</si>
  <si>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</si>
  <si>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</si>
  <si>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</si>
  <si>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</si>
  <si>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</si>
  <si>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</si>
  <si>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</si>
  <si>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</si>
  <si>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</si>
  <si>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</si>
  <si>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</si>
  <si>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</si>
  <si>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</si>
  <si>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</si>
  <si>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</si>
  <si>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</si>
  <si>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</si>
  <si>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</si>
  <si>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</si>
  <si>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</si>
  <si>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</si>
  <si>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</si>
  <si>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</si>
  <si>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</si>
  <si>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</si>
  <si>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</si>
  <si>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</si>
  <si>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</si>
  <si>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</si>
  <si>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</si>
  <si>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</si>
  <si>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</si>
  <si>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</si>
  <si>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</si>
  <si>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</si>
  <si>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</si>
  <si>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</si>
  <si>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</si>
  <si>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</si>
  <si>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</si>
  <si>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</si>
  <si>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</si>
  <si>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</si>
  <si>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</si>
  <si>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</si>
  <si>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</si>
  <si>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</si>
  <si>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</si>
  <si>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</si>
  <si>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</si>
  <si>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</si>
  <si>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</si>
  <si>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</si>
  <si>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</si>
  <si>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</si>
  <si>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</si>
  <si>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</si>
  <si>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</si>
  <si>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</si>
  <si>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</si>
  <si>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</si>
  <si>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</si>
  <si>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</si>
  <si>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</si>
  <si>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</si>
  <si>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</si>
  <si>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</si>
  <si>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</si>
  <si>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</si>
  <si>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</si>
  <si>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</si>
  <si>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</si>
  <si>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</si>
  <si>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</si>
  <si>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</si>
  <si>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</si>
  <si>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</si>
  <si>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</si>
  <si>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</si>
  <si>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</si>
  <si>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</si>
  <si>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</si>
  <si>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</si>
  <si>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</si>
  <si>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</si>
  <si>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</si>
  <si>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</si>
  <si>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</si>
  <si>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</si>
  <si>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</si>
  <si>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</si>
  <si>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</si>
  <si>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</si>
  <si>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</si>
  <si>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</si>
  <si>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</si>
  <si>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</si>
  <si>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</si>
  <si>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</si>
  <si>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</si>
  <si>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</si>
  <si>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</si>
  <si>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</si>
  <si>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</si>
  <si>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</si>
  <si>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</si>
  <si>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</si>
  <si>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</si>
  <si>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</si>
  <si>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</si>
  <si>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</si>
  <si>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</si>
  <si>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</si>
  <si>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</si>
  <si>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</si>
  <si>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</si>
  <si>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</si>
  <si>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</si>
  <si>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</si>
  <si>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</si>
  <si>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</si>
  <si>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</si>
  <si>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</si>
  <si>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</si>
  <si>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</si>
  <si>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</si>
  <si>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</si>
  <si>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</si>
  <si>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</si>
  <si>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</si>
  <si>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</si>
  <si>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</si>
  <si>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</si>
  <si>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</si>
  <si>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</si>
  <si>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</si>
  <si>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</si>
  <si>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</si>
  <si>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</si>
  <si>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</si>
  <si>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</si>
  <si>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</si>
  <si>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</si>
  <si>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</si>
  <si>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</si>
  <si>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</si>
  <si>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</si>
  <si>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</si>
  <si>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</si>
  <si>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</si>
  <si>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</si>
  <si>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</si>
  <si>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</si>
  <si>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</si>
  <si>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</si>
  <si>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</si>
  <si>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</si>
  <si>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</si>
  <si>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</si>
  <si>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</si>
  <si>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</si>
  <si>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</si>
  <si>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</si>
  <si>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</si>
  <si>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</si>
  <si>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</si>
  <si>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</si>
  <si>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</si>
  <si>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</si>
  <si>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</si>
  <si>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</si>
  <si>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</si>
  <si>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</si>
  <si>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</si>
  <si>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</si>
  <si>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</si>
  <si>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</si>
  <si>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</si>
  <si>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</si>
  <si>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</si>
  <si>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</si>
  <si>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</si>
  <si>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</si>
  <si>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</si>
  <si>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</si>
  <si>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</si>
  <si>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</si>
  <si>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</si>
  <si>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</si>
  <si>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</si>
  <si>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</si>
  <si>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</si>
  <si>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</si>
  <si>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</si>
  <si>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</si>
  <si>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</si>
  <si>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</si>
  <si>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</si>
  <si>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</si>
  <si>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</si>
  <si>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</si>
  <si>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</si>
  <si>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</si>
  <si>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</si>
  <si>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</si>
  <si>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</si>
  <si>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</si>
  <si>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</si>
  <si>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</si>
  <si>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</si>
  <si>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</si>
  <si>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</si>
  <si>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</si>
  <si>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</si>
  <si>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</si>
  <si>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</si>
  <si>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</si>
  <si>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</si>
  <si>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</si>
  <si>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</si>
  <si>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</si>
  <si>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</si>
  <si>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</si>
  <si>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</si>
  <si>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</si>
  <si>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</si>
  <si>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</si>
  <si>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</si>
  <si>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</si>
  <si>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</si>
  <si>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</si>
  <si>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</si>
  <si>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</si>
  <si>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</si>
  <si>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</si>
  <si>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</si>
  <si>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</si>
  <si>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</si>
  <si>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</si>
  <si>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</si>
  <si>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</si>
  <si>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</si>
  <si>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</si>
  <si>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</si>
  <si>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</si>
  <si>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</si>
  <si>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</si>
  <si>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</si>
  <si>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</si>
  <si>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</si>
  <si>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</si>
  <si>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</si>
  <si>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</si>
  <si>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</si>
  <si>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</si>
  <si>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</si>
  <si>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</si>
  <si>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</si>
  <si>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</si>
  <si>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</si>
  <si>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</si>
  <si>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</si>
  <si>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</si>
  <si>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</si>
  <si>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</si>
  <si>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</si>
  <si>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</si>
  <si>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</si>
  <si>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</si>
  <si>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</si>
  <si>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</si>
  <si>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</si>
  <si>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</si>
  <si>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</si>
  <si>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</si>
  <si>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</si>
  <si>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</si>
  <si>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</si>
  <si>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</si>
  <si>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</si>
  <si>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</si>
  <si>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</si>
  <si>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</si>
  <si>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</si>
  <si>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</si>
  <si>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</si>
  <si>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</si>
  <si>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</si>
  <si>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</si>
  <si>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</si>
  <si>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</si>
  <si>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</si>
  <si>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</si>
  <si>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</si>
  <si>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</si>
  <si>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</si>
  <si>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</si>
  <si>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</si>
  <si>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</si>
  <si>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</si>
  <si>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</si>
  <si>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</si>
  <si>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</si>
  <si>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</si>
  <si>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</si>
  <si>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</si>
  <si>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</si>
  <si>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</si>
  <si>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</si>
  <si>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</si>
  <si>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</si>
  <si>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</si>
  <si>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</si>
  <si>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</si>
  <si>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</si>
  <si>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</si>
  <si>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</si>
  <si>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</si>
  <si>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</si>
  <si>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</si>
  <si>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</si>
  <si>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</si>
  <si>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</si>
  <si>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</si>
  <si>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</si>
  <si>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</si>
  <si>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</si>
  <si>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</si>
  <si>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</si>
  <si>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</si>
  <si>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</si>
  <si>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</si>
  <si>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</si>
  <si>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</si>
  <si>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</si>
  <si>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</si>
  <si>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</si>
  <si>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</si>
  <si>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</si>
  <si>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</si>
  <si>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</si>
  <si>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</si>
  <si>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</si>
  <si>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</si>
  <si>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</si>
  <si>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</si>
  <si>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</si>
  <si>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</si>
  <si>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</si>
  <si>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</si>
  <si>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</si>
  <si>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</si>
  <si>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</si>
  <si>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</si>
  <si>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</si>
  <si>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</si>
  <si>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</si>
  <si>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</si>
  <si>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</si>
  <si>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</si>
  <si>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</si>
  <si>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</si>
  <si>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</si>
  <si>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</si>
  <si>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</si>
  <si>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</si>
  <si>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</si>
  <si>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</si>
  <si>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</si>
  <si>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</si>
  <si>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</si>
  <si>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</si>
  <si>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</si>
  <si>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</si>
  <si>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</si>
  <si>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</si>
  <si>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</si>
  <si>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</si>
  <si>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</si>
  <si>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</si>
  <si>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</si>
  <si>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</si>
  <si>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</si>
  <si>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</si>
  <si>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</si>
  <si>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</si>
  <si>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</si>
  <si>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</si>
  <si>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</si>
  <si>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</si>
  <si>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</si>
  <si>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</si>
  <si>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</si>
  <si>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</si>
  <si>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</si>
  <si>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</si>
  <si>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</si>
  <si>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</si>
  <si>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</si>
  <si>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</si>
  <si>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</si>
  <si>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</si>
  <si>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</si>
  <si>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</si>
  <si>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</si>
  <si>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</si>
  <si>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</si>
  <si>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</si>
  <si>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</si>
  <si>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</si>
  <si>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</si>
  <si>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</si>
  <si>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</si>
  <si>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</si>
  <si>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</si>
  <si>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</si>
  <si>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</si>
  <si>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</si>
  <si>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</si>
  <si>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</si>
  <si>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</si>
  <si>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</si>
  <si>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</si>
  <si>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</si>
  <si>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</si>
  <si>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</si>
  <si>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</si>
  <si>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</si>
  <si>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</si>
  <si>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</si>
  <si>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</si>
  <si>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</si>
  <si>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</si>
  <si>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</si>
  <si>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</si>
  <si>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</si>
  <si>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</si>
  <si>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</si>
  <si>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</si>
  <si>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</si>
  <si>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</si>
  <si>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</si>
  <si>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</si>
  <si>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</si>
  <si>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</si>
  <si>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</si>
  <si>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</si>
  <si>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</si>
  <si>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</si>
  <si>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</si>
  <si>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</si>
  <si>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</si>
  <si>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</si>
  <si>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</si>
  <si>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</si>
  <si>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</si>
  <si>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</si>
  <si>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</si>
  <si>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</si>
  <si>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</si>
  <si>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</si>
  <si>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</si>
  <si>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</si>
  <si>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</si>
  <si>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</si>
  <si>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</si>
  <si>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</si>
  <si>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</si>
  <si>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</si>
  <si>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</si>
  <si>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</si>
  <si>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</si>
  <si>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</si>
  <si>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</si>
  <si>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</si>
  <si>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</si>
  <si>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</si>
  <si>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</si>
  <si>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</si>
  <si>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</si>
  <si>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</si>
  <si>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</si>
  <si>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</si>
  <si>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</si>
  <si>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</si>
  <si>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</si>
  <si>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</si>
  <si>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</si>
  <si>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</si>
  <si>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</si>
  <si>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</si>
  <si>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</si>
  <si>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</si>
  <si>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</si>
  <si>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</si>
  <si>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</si>
  <si>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</si>
  <si>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</si>
  <si>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</si>
  <si>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</si>
  <si>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</si>
  <si>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</si>
  <si>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</si>
  <si>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</si>
  <si>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</si>
  <si>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</si>
  <si>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</si>
  <si>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</si>
  <si>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</si>
  <si>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</si>
  <si>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</si>
  <si>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</si>
  <si>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</si>
  <si>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</si>
  <si>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</si>
  <si>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</si>
  <si>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</si>
  <si>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</si>
  <si>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</si>
  <si>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</si>
  <si>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</si>
  <si>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</si>
  <si>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</si>
  <si>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</si>
  <si>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</si>
  <si>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</si>
  <si>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</si>
  <si>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</si>
  <si>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</si>
  <si>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</si>
  <si>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</si>
  <si>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</si>
  <si>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</si>
  <si>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</si>
  <si>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</si>
  <si>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</si>
  <si>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</si>
  <si>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</si>
  <si>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</si>
  <si>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</si>
  <si>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</si>
  <si>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</si>
  <si>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</si>
  <si>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</si>
  <si>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</si>
  <si>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</si>
  <si>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</si>
  <si>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</si>
  <si>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</si>
  <si>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</si>
  <si>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</si>
  <si>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</si>
  <si>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</si>
  <si>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</si>
  <si>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</si>
  <si>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</si>
  <si>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</si>
  <si>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</si>
  <si>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</si>
  <si>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</si>
  <si>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</si>
  <si>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</si>
  <si>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</si>
  <si>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</si>
  <si>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</si>
  <si>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</si>
  <si>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</si>
  <si>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</si>
  <si>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</si>
  <si>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</si>
  <si>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</si>
  <si>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</si>
  <si>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</si>
  <si>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</si>
  <si>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</si>
  <si>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</si>
  <si>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</si>
  <si>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</si>
  <si>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</si>
  <si>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</si>
  <si>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</si>
  <si>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</si>
  <si>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</si>
  <si>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</si>
  <si>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</si>
  <si>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</si>
  <si>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</si>
  <si>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</si>
  <si>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</si>
  <si>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</si>
  <si>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</si>
  <si>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</si>
  <si>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</si>
  <si>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</si>
  <si>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</si>
  <si>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</si>
  <si>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</si>
  <si>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</si>
  <si>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</si>
  <si>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</si>
  <si>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</si>
  <si>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</si>
  <si>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</si>
  <si>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</si>
  <si>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</si>
  <si>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</si>
  <si>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</si>
  <si>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</si>
  <si>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</si>
  <si>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</si>
  <si>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</si>
  <si>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</si>
  <si>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</si>
  <si>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</si>
  <si>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</si>
  <si>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</si>
  <si>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</si>
  <si>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</si>
  <si>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</si>
  <si>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</si>
  <si>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</si>
  <si>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</si>
  <si>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</si>
  <si>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</si>
  <si>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</si>
  <si>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</si>
  <si>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</si>
  <si>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</si>
  <si>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</si>
  <si>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</si>
  <si>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</si>
  <si>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</si>
  <si>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</si>
  <si>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</si>
  <si>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</si>
  <si>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</si>
  <si>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</si>
  <si>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</si>
  <si>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</si>
  <si>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</si>
  <si>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</si>
  <si>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</si>
  <si>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</si>
  <si>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</si>
  <si>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</si>
  <si>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</si>
  <si>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</si>
  <si>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</si>
  <si>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</si>
  <si>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</si>
  <si>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</si>
  <si>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</si>
  <si>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</si>
  <si>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</si>
  <si>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</si>
  <si>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</si>
  <si>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</si>
  <si>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</si>
  <si>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</si>
  <si>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</si>
  <si>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</si>
  <si>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</si>
  <si>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</si>
  <si>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</si>
  <si>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</si>
  <si>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</si>
  <si>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</si>
  <si>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</si>
  <si>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</si>
  <si>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</si>
  <si>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</si>
  <si>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</si>
  <si>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</si>
  <si>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</si>
  <si>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</si>
  <si>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</si>
  <si>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</si>
  <si>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</si>
  <si>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</si>
  <si>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</si>
  <si>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</si>
  <si>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</si>
  <si>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</si>
  <si>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</si>
  <si>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</si>
  <si>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</si>
  <si>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</si>
  <si>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</si>
  <si>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</si>
  <si>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</si>
  <si>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</si>
  <si>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</si>
  <si>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</si>
  <si>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</si>
  <si>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</si>
  <si>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</si>
  <si>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</si>
  <si>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</si>
  <si>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</si>
  <si>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</si>
  <si>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</si>
  <si>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</si>
  <si>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</si>
  <si>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</si>
  <si>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</si>
  <si>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</si>
  <si>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</si>
  <si>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</si>
  <si>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</si>
  <si>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</si>
  <si>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</si>
  <si>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</si>
  <si>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</si>
  <si>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</si>
  <si>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</si>
  <si>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</si>
  <si>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</si>
  <si>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</si>
  <si>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</si>
  <si>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</si>
  <si>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</si>
  <si>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</si>
  <si>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</si>
  <si>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</si>
  <si>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</si>
  <si>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</si>
  <si>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</si>
  <si>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</si>
  <si>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</si>
  <si>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</si>
  <si>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</si>
  <si>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</si>
  <si>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</si>
  <si>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</si>
  <si>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</si>
  <si>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</si>
  <si>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</si>
  <si>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</si>
  <si>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</si>
  <si>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</si>
  <si>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</si>
  <si>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</si>
  <si>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</si>
  <si>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</si>
  <si>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</si>
  <si>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</si>
  <si>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</si>
  <si>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</si>
  <si>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</si>
  <si>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</si>
  <si>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</si>
  <si>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</si>
  <si>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</si>
  <si>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</si>
  <si>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</si>
  <si>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</si>
  <si>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</si>
  <si>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</si>
  <si>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</si>
  <si>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</si>
  <si>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</si>
  <si>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</si>
  <si>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</si>
  <si>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</si>
  <si>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</si>
  <si>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</si>
  <si>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</si>
  <si>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</si>
  <si>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</si>
  <si>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</si>
  <si>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</si>
  <si>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</si>
  <si>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</si>
  <si>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</si>
  <si>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</si>
  <si>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</si>
  <si>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</si>
  <si>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</si>
  <si>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</si>
  <si>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</si>
  <si>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</si>
  <si>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</si>
  <si>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</si>
  <si>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</si>
  <si>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</si>
  <si>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</si>
  <si>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</si>
  <si>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</si>
  <si>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</si>
  <si>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</si>
  <si>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</si>
  <si>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</si>
  <si>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</si>
  <si>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</si>
  <si>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</si>
  <si>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</si>
  <si>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</si>
  <si>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</si>
  <si>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</si>
  <si>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</si>
  <si>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</si>
  <si>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</si>
  <si>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</si>
  <si>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</si>
  <si>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</si>
  <si>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</si>
  <si>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</si>
  <si>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</si>
  <si>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</si>
  <si>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</si>
  <si>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</si>
  <si>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</si>
  <si>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</si>
  <si>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</si>
  <si>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</si>
  <si>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</si>
  <si>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</si>
  <si>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</si>
  <si>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</si>
  <si>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</si>
  <si>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</si>
  <si>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</si>
  <si>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</si>
  <si>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</si>
  <si>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</si>
  <si>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</si>
  <si>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</si>
  <si>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</si>
  <si>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</si>
  <si>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</si>
  <si>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</si>
  <si>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</si>
  <si>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</si>
  <si>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</si>
  <si>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</si>
  <si>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</si>
  <si>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</si>
  <si>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</si>
  <si>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</si>
  <si>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</si>
  <si>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</si>
  <si>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</si>
  <si>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</si>
  <si>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</si>
  <si>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</si>
  <si>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</si>
  <si>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</si>
  <si>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</si>
  <si>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</si>
  <si>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</si>
  <si>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</si>
  <si>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</si>
  <si>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</si>
  <si>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</si>
  <si>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</si>
  <si>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</si>
  <si>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</si>
  <si>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</si>
  <si>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</si>
  <si>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</si>
  <si>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</si>
  <si>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</si>
  <si>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</si>
  <si>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</si>
  <si>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</si>
  <si>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</si>
  <si>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</si>
  <si>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</si>
  <si>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</si>
  <si>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</si>
  <si>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</si>
  <si>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</si>
  <si>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</si>
  <si>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</si>
  <si>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</si>
  <si>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</si>
  <si>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</si>
  <si>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</si>
  <si>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</si>
  <si>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</si>
  <si>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</si>
  <si>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</si>
  <si>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</si>
  <si>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</si>
  <si>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</si>
  <si>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</si>
  <si>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</si>
  <si>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</si>
  <si>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</si>
  <si>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</si>
  <si>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</si>
  <si>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</si>
  <si>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</si>
  <si>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</si>
  <si>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</si>
  <si>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</si>
  <si>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</si>
  <si>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</si>
  <si>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</si>
  <si>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</si>
  <si>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</si>
  <si>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</si>
  <si>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</si>
  <si>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</si>
  <si>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</si>
  <si>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</si>
  <si>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</si>
  <si>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</si>
  <si>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</si>
  <si>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</si>
  <si>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</si>
  <si>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</si>
  <si>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</si>
  <si>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</si>
  <si>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</si>
  <si>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</si>
  <si>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</si>
  <si>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</si>
  <si>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</si>
  <si>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</si>
  <si>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</si>
  <si>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</si>
  <si>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</si>
  <si>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</si>
  <si>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</si>
  <si>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</si>
  <si>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</si>
  <si>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</si>
  <si>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</si>
  <si>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</si>
  <si>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</si>
  <si>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</si>
  <si>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</si>
  <si>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</si>
  <si>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</si>
  <si>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</si>
  <si>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</si>
  <si>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</si>
  <si>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</si>
  <si>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</si>
  <si>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</si>
  <si>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</si>
  <si>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</si>
  <si>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</si>
  <si>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</si>
  <si>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</si>
  <si>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</si>
  <si>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</si>
  <si>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</si>
  <si>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</si>
  <si>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</si>
  <si>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</si>
  <si>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</si>
  <si>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</si>
  <si>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</si>
  <si>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</si>
  <si>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</si>
  <si>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</si>
  <si>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</si>
  <si>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</si>
  <si>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</si>
  <si>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</si>
  <si>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</si>
  <si>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</si>
  <si>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</si>
  <si>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</si>
  <si>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</si>
  <si>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</si>
  <si>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</si>
  <si>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</si>
  <si>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</si>
  <si>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</si>
  <si>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</si>
  <si>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</si>
  <si>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</si>
  <si>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</si>
  <si>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</si>
  <si>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</si>
  <si>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</si>
  <si>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</si>
  <si>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</si>
  <si>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</si>
  <si>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</si>
  <si>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</si>
  <si>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</si>
  <si>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</si>
  <si>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</si>
  <si>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</si>
  <si>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</si>
  <si>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</si>
  <si>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</si>
  <si>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</si>
  <si>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</si>
  <si>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</si>
  <si>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</si>
  <si>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</si>
  <si>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</si>
  <si>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</si>
  <si>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</si>
  <si>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</si>
  <si>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</si>
  <si>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</si>
  <si>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</si>
  <si>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</si>
  <si>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</si>
  <si>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</si>
  <si>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</si>
  <si>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</si>
  <si>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</si>
  <si>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</si>
  <si>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</si>
  <si>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</si>
  <si>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</si>
  <si>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</si>
  <si>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</si>
  <si>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</si>
  <si>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</si>
  <si>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</si>
  <si>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</si>
  <si>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</si>
  <si>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</si>
  <si>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</si>
  <si>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</si>
  <si>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</si>
  <si>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</si>
  <si>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</si>
  <si>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</si>
  <si>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</si>
  <si>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</si>
  <si>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</si>
  <si>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</si>
  <si>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</si>
  <si>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</si>
  <si>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</si>
  <si>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</si>
  <si>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</si>
  <si>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</si>
  <si>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</si>
  <si>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</si>
  <si>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</si>
  <si>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</si>
  <si>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</si>
  <si>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</si>
  <si>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</si>
  <si>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</si>
  <si>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</si>
  <si>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</si>
  <si>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</si>
  <si>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</si>
  <si>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</si>
  <si>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</si>
  <si>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</si>
  <si>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</si>
  <si>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</si>
  <si>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</si>
  <si>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</si>
  <si>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</si>
  <si>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</si>
  <si>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</si>
  <si>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</si>
  <si>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</si>
  <si>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</si>
  <si>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</si>
  <si>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</si>
  <si>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</si>
  <si>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</si>
  <si>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</si>
  <si>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</si>
  <si>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</si>
  <si>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</si>
  <si>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</si>
  <si>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</si>
  <si>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</si>
  <si>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</si>
  <si>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</si>
  <si>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</si>
  <si>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</si>
  <si>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</si>
  <si>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</si>
  <si>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</si>
  <si>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</si>
  <si>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</si>
  <si>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</si>
  <si>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</si>
  <si>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</si>
  <si>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</si>
  <si>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</si>
  <si>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</si>
  <si>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</si>
  <si>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</si>
  <si>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</si>
  <si>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</si>
  <si>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</si>
  <si>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</si>
  <si>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</si>
  <si>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</si>
  <si>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</si>
  <si>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</si>
  <si>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</si>
  <si>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</si>
  <si>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</si>
  <si>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</si>
  <si>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</si>
  <si>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</si>
  <si>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</si>
  <si>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</si>
  <si>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</si>
  <si>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</si>
  <si>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</si>
  <si>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</si>
  <si>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</si>
  <si>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</si>
  <si>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</si>
  <si>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</si>
  <si>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</si>
  <si>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</si>
  <si>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</si>
  <si>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</si>
  <si>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</si>
  <si>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</si>
  <si>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</si>
  <si>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</si>
  <si>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</si>
  <si>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</si>
  <si>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</si>
  <si>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</si>
  <si>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</si>
  <si>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</si>
  <si>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</si>
  <si>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</si>
  <si>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</si>
  <si>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</si>
  <si>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</si>
  <si>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</si>
  <si>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</si>
  <si>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</si>
  <si>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</si>
  <si>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</si>
  <si>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</si>
  <si>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</si>
  <si>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</si>
  <si>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</si>
  <si>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</si>
  <si>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</si>
  <si>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</si>
  <si>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</si>
  <si>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</si>
  <si>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</si>
  <si>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</si>
  <si>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</si>
  <si>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</si>
  <si>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</si>
  <si>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</si>
  <si>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</si>
  <si>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</si>
  <si>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</si>
  <si>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</si>
  <si>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</si>
  <si>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</si>
  <si>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</si>
  <si>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</si>
  <si>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</si>
  <si>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</si>
  <si>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</si>
  <si>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</si>
  <si>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</si>
  <si>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</si>
  <si>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</si>
  <si>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</si>
  <si>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</si>
  <si>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</si>
  <si>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</si>
  <si>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</si>
  <si>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</si>
  <si>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</si>
  <si>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</si>
  <si>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</si>
  <si>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</si>
  <si>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</si>
  <si>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</si>
  <si>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</si>
  <si>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</si>
  <si>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</si>
  <si>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</si>
  <si>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</si>
  <si>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</si>
  <si>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</si>
  <si>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</si>
  <si>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</si>
  <si>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</si>
  <si>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</si>
  <si>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</si>
  <si>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</si>
  <si>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</si>
  <si>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</si>
  <si>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</si>
  <si>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</si>
  <si>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</si>
  <si>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</si>
  <si>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</si>
  <si>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</si>
  <si>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</si>
  <si>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</si>
  <si>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</si>
  <si>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</si>
  <si>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</si>
  <si>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</si>
  <si>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</si>
  <si>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</si>
  <si>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</si>
  <si>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</si>
  <si>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</si>
  <si>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</si>
  <si>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</si>
  <si>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</si>
  <si>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</si>
  <si>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</si>
  <si>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</si>
  <si>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</si>
  <si>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</si>
  <si>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</si>
  <si>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</si>
  <si>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</si>
  <si>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</si>
  <si>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</si>
  <si>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</si>
  <si>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</si>
  <si>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</si>
  <si>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</si>
  <si>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</si>
  <si>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</si>
  <si>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</si>
  <si>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</si>
  <si>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</si>
  <si>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</si>
  <si>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</si>
  <si>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</si>
  <si>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</si>
  <si>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</si>
  <si>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</si>
  <si>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</si>
  <si>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</si>
  <si>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</si>
  <si>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</si>
  <si>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</si>
  <si>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</si>
  <si>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</si>
  <si>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</si>
  <si>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</si>
  <si>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</si>
  <si>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</si>
  <si>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</si>
  <si>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</si>
  <si>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</si>
  <si>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</si>
  <si>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</si>
  <si>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</si>
  <si>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</si>
  <si>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</si>
  <si>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</si>
  <si>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</si>
  <si>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</si>
  <si>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</si>
  <si>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</si>
  <si>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</si>
  <si>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</si>
  <si>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</si>
  <si>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</si>
  <si>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</si>
  <si>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</si>
  <si>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</si>
  <si>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</si>
  <si>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</si>
  <si>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</si>
  <si>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</si>
  <si>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</si>
  <si>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</si>
  <si>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</si>
  <si>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</si>
  <si>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</si>
  <si>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</si>
  <si>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</si>
  <si>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</si>
  <si>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</si>
  <si>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</si>
  <si>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</si>
  <si>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</si>
  <si>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</si>
  <si>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</si>
  <si>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</si>
  <si>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</si>
  <si>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</si>
  <si>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</si>
  <si>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</si>
  <si>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</si>
  <si>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</si>
  <si>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</si>
  <si>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</si>
  <si>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</si>
  <si>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</si>
  <si>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</si>
  <si>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</si>
  <si>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</si>
  <si>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</si>
  <si>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</si>
  <si>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</si>
  <si>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</si>
  <si>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</si>
  <si>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</si>
  <si>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</si>
  <si>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</si>
  <si>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</si>
  <si>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</si>
  <si>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</si>
  <si>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</si>
  <si>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</si>
  <si>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</si>
  <si>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</si>
  <si>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</si>
  <si>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</si>
  <si>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</si>
  <si>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</si>
  <si>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</si>
  <si>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</si>
  <si>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</si>
  <si>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</si>
  <si>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</si>
  <si>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</si>
  <si>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</si>
  <si>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</si>
  <si>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</si>
  <si>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</si>
  <si>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</si>
  <si>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</si>
  <si>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</si>
  <si>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</si>
  <si>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</si>
  <si>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</si>
  <si>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</si>
  <si>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</si>
  <si>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</si>
  <si>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</si>
  <si>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</si>
  <si>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</si>
  <si>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</si>
  <si>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</si>
  <si>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</si>
  <si>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</si>
  <si>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</si>
  <si>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</si>
  <si>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</si>
  <si>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</si>
  <si>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</si>
  <si>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</si>
  <si>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</si>
  <si>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</si>
  <si>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</si>
  <si>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</si>
  <si>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</si>
  <si>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</si>
  <si>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</si>
  <si>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</si>
  <si>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</si>
  <si>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</si>
  <si>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</si>
  <si>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</si>
  <si>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</si>
  <si>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</si>
  <si>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</si>
  <si>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</si>
  <si>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</si>
  <si>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</si>
  <si>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</si>
  <si>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</si>
  <si>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</si>
  <si>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</si>
  <si>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</si>
  <si>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</si>
  <si>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</si>
  <si>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</si>
  <si>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</si>
  <si>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</si>
  <si>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</si>
  <si>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</si>
  <si>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</si>
  <si>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</si>
  <si>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</si>
  <si>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</si>
  <si>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</si>
  <si>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</si>
  <si>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</si>
  <si>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</si>
  <si>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</si>
  <si>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</si>
  <si>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</si>
  <si>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</si>
  <si>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</si>
  <si>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</si>
  <si>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</si>
  <si>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</si>
  <si>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</si>
  <si>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</si>
  <si>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</si>
  <si>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</si>
  <si>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</si>
  <si>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</si>
  <si>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</si>
  <si>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</si>
  <si>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</si>
  <si>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</si>
  <si>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</si>
  <si>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</si>
  <si>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</si>
  <si>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</si>
  <si>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</si>
  <si>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</si>
  <si>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</si>
  <si>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</si>
  <si>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</si>
  <si>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</si>
  <si>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</si>
  <si>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</si>
  <si>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</si>
  <si>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</si>
  <si>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</si>
  <si>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</si>
  <si>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</si>
  <si>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</si>
  <si>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</si>
  <si>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</si>
  <si>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</si>
  <si>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</si>
  <si>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</si>
  <si>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</si>
  <si>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</si>
  <si>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</si>
  <si>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</si>
  <si>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</si>
  <si>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</si>
  <si>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</si>
  <si>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</si>
  <si>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</si>
  <si>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</si>
  <si>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</si>
  <si>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</si>
  <si>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</si>
  <si>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</si>
  <si>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</si>
  <si>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</si>
  <si>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</si>
  <si>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</si>
  <si>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</si>
  <si>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</si>
  <si>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</si>
  <si>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</si>
  <si>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</si>
  <si>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</si>
  <si>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</si>
  <si>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</si>
  <si>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</si>
  <si>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</si>
  <si>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</si>
  <si>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</si>
  <si>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</si>
  <si>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</si>
  <si>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</si>
  <si>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</si>
  <si>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</si>
  <si>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</si>
  <si>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</si>
  <si>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</si>
  <si>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</si>
  <si>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</si>
  <si>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</si>
  <si>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</si>
  <si>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</si>
  <si>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</si>
  <si>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</si>
  <si>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</si>
  <si>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</si>
  <si>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</si>
  <si>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</si>
  <si>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</si>
  <si>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</si>
  <si>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</si>
  <si>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</si>
  <si>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</si>
  <si>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</si>
  <si>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</si>
  <si>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</si>
  <si>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</si>
  <si>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</si>
  <si>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</si>
  <si>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</si>
  <si>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</si>
  <si>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</si>
  <si>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</si>
  <si>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</si>
  <si>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</si>
  <si>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</si>
  <si>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</si>
  <si>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</si>
  <si>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</si>
  <si>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</si>
  <si>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</si>
  <si>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</si>
  <si>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</si>
  <si>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</si>
  <si>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</si>
  <si>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</si>
  <si>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</si>
  <si>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</si>
  <si>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</si>
  <si>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</si>
  <si>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</si>
  <si>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</si>
  <si>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</si>
  <si>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</si>
  <si>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</si>
  <si>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</si>
  <si>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</si>
  <si>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</si>
  <si>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</si>
  <si>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</si>
  <si>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</si>
  <si>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</si>
  <si>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</si>
  <si>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</si>
  <si>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</si>
  <si>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</si>
  <si>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</si>
  <si>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</si>
  <si>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</si>
  <si>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</si>
  <si>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</si>
  <si>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</si>
  <si>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</si>
  <si>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</si>
  <si>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</si>
  <si>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</si>
  <si>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</si>
  <si>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</si>
  <si>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</si>
  <si>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</si>
  <si>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</si>
  <si>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</si>
  <si>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</si>
  <si>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</si>
  <si>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</si>
  <si>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</si>
  <si>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</si>
  <si>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</si>
  <si>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</si>
  <si>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</si>
  <si>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</si>
  <si>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</si>
  <si>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</si>
  <si>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</si>
  <si>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</si>
  <si>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</si>
  <si>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</si>
  <si>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</si>
  <si>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</si>
  <si>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</si>
  <si>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</si>
  <si>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</si>
  <si>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</si>
  <si>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</si>
  <si>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</si>
  <si>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</si>
  <si>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</si>
  <si>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</si>
  <si>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</si>
  <si>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</si>
  <si>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</si>
  <si>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</si>
  <si>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</si>
  <si>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</si>
  <si>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</si>
  <si>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</si>
  <si>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</si>
  <si>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</si>
  <si>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</si>
  <si>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</si>
  <si>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</si>
  <si>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</si>
  <si>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</si>
  <si>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</si>
  <si>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</si>
  <si>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</si>
  <si>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</si>
  <si>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</si>
  <si>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</si>
  <si>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</si>
  <si>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</si>
  <si>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</si>
  <si>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</si>
  <si>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</si>
  <si>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</si>
  <si>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</si>
  <si>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</si>
  <si>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</si>
  <si>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</si>
  <si>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</si>
  <si>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</si>
  <si>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</si>
  <si>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</si>
  <si>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</si>
  <si>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</si>
  <si>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</si>
  <si>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</si>
  <si>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</si>
  <si>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</si>
  <si>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</si>
  <si>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</si>
  <si>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</si>
  <si>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</si>
  <si>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</si>
  <si>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</si>
  <si>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</si>
  <si>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</si>
  <si>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</si>
  <si>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</si>
  <si>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</si>
  <si>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</si>
  <si>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</si>
  <si>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</si>
  <si>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</si>
  <si>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</si>
  <si>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</si>
  <si>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</si>
  <si>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</si>
  <si>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</si>
  <si>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</si>
  <si>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</si>
  <si>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</si>
  <si>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</si>
  <si>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</si>
  <si>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</si>
  <si>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</si>
  <si>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</si>
  <si>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</si>
  <si>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</si>
  <si>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</si>
  <si>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</si>
  <si>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</si>
  <si>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</si>
  <si>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</si>
  <si>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</si>
  <si>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</si>
  <si>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</si>
  <si>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</si>
  <si>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</si>
  <si>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</si>
  <si>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</si>
  <si>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</si>
  <si>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</si>
  <si>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</si>
  <si>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</si>
  <si>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</si>
  <si>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</si>
  <si>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</si>
  <si>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</si>
  <si>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</si>
  <si>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</si>
  <si>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</si>
  <si>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</si>
  <si>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</si>
  <si>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</si>
  <si>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</si>
  <si>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</si>
  <si>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</si>
  <si>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</si>
  <si>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</si>
  <si>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</si>
  <si>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</si>
  <si>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</si>
  <si>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</si>
  <si>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</si>
  <si>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</si>
  <si>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</si>
  <si>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</si>
  <si>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</si>
  <si>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</si>
  <si>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</si>
  <si>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</si>
  <si>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</si>
  <si>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</si>
  <si>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</si>
  <si>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</si>
  <si>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</si>
  <si>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</si>
  <si>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</si>
  <si>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</si>
  <si>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</si>
  <si>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</si>
  <si>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</si>
  <si>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</si>
  <si>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</si>
  <si>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</si>
  <si>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</si>
  <si>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</si>
  <si>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</si>
  <si>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</si>
  <si>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</si>
  <si>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</si>
  <si>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</si>
  <si>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</si>
  <si>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</si>
  <si>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</si>
  <si>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</si>
  <si>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</si>
  <si>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</si>
  <si>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</si>
  <si>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</si>
  <si>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</si>
  <si>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</si>
  <si>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</si>
  <si>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</si>
  <si>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</si>
  <si>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</si>
  <si>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</si>
  <si>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</si>
  <si>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</si>
  <si>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</si>
  <si>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</si>
  <si>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</si>
  <si>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</si>
  <si>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</si>
  <si>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</si>
  <si>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</si>
  <si>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</si>
  <si>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</si>
  <si>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</si>
  <si>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</si>
  <si>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</si>
  <si>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</si>
  <si>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</si>
  <si>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</si>
  <si>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</si>
  <si>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</si>
  <si>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</si>
  <si>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</si>
  <si>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</si>
  <si>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</si>
  <si>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</si>
  <si>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</si>
  <si>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</si>
  <si>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</si>
  <si>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</si>
  <si>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</si>
  <si>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</si>
  <si>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</si>
  <si>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</si>
  <si>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</si>
  <si>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</si>
  <si>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</si>
  <si>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</si>
  <si>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</si>
  <si>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</si>
  <si>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</si>
  <si>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</si>
  <si>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</si>
  <si>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</si>
  <si>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</si>
  <si>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</si>
  <si>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</si>
  <si>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</si>
  <si>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</si>
  <si>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</si>
  <si>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</si>
  <si>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</si>
  <si>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</si>
  <si>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</si>
  <si>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</si>
  <si>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</si>
  <si>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</si>
  <si>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</si>
  <si>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</si>
  <si>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</si>
  <si>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</si>
  <si>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</si>
  <si>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</si>
  <si>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</si>
  <si>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</si>
  <si>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</si>
  <si>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</si>
  <si>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</si>
  <si>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</si>
  <si>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</si>
  <si>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</si>
  <si>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</si>
  <si>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</si>
  <si>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</si>
  <si>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</si>
  <si>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</si>
  <si>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</si>
  <si>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</si>
  <si>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</si>
  <si>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</si>
  <si>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</si>
  <si>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</si>
  <si>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</si>
  <si>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</si>
  <si>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</si>
  <si>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</si>
  <si>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</si>
  <si>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</si>
  <si>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</si>
  <si>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</si>
  <si>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</si>
  <si>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</si>
  <si>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</si>
  <si>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</si>
  <si>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</si>
  <si>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</si>
  <si>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</si>
  <si>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</si>
  <si>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</si>
  <si>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</si>
  <si>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</si>
  <si>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</si>
  <si>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</si>
  <si>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</si>
  <si>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</si>
  <si>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</si>
  <si>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</si>
  <si>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</si>
  <si>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</si>
  <si>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</si>
  <si>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</si>
  <si>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</si>
  <si>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</si>
  <si>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</si>
  <si>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</si>
  <si>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</si>
  <si>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</si>
  <si>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</si>
  <si>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</si>
  <si>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</si>
  <si>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</si>
  <si>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</si>
  <si>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</si>
  <si>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</si>
  <si>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</si>
  <si>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</si>
  <si>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</si>
  <si>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</si>
  <si>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</si>
  <si>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</si>
  <si>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</si>
  <si>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</si>
  <si>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</si>
  <si>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</si>
  <si>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</si>
  <si>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</si>
  <si>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</si>
  <si>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</si>
  <si>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</si>
  <si>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</si>
  <si>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</si>
  <si>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</si>
  <si>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</si>
  <si>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</si>
  <si>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</si>
  <si>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</si>
  <si>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</si>
  <si>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</si>
  <si>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</si>
  <si>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</si>
  <si>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</si>
  <si>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</si>
  <si>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</si>
  <si>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</si>
  <si>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</si>
  <si>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</si>
  <si>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</si>
  <si>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</si>
  <si>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</si>
  <si>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</si>
  <si>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</si>
  <si>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</si>
  <si>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</si>
  <si>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</si>
  <si>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</si>
  <si>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</si>
  <si>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</si>
  <si>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</si>
  <si>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</si>
  <si>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</si>
  <si>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</si>
  <si>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</si>
  <si>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</si>
  <si>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</si>
  <si>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</si>
  <si>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</si>
  <si>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</si>
  <si>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</si>
  <si>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</si>
  <si>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</si>
  <si>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</si>
  <si>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</si>
  <si>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</si>
  <si>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</si>
  <si>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</si>
  <si>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</si>
  <si>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</si>
  <si>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</si>
  <si>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</si>
  <si>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</si>
  <si>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</si>
  <si>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</si>
  <si>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</si>
  <si>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</si>
  <si>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</si>
  <si>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</si>
  <si>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</si>
  <si>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</si>
  <si>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</si>
  <si>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</si>
  <si>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</si>
  <si>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</si>
  <si>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</si>
  <si>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</si>
  <si>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</si>
  <si>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</si>
  <si>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</si>
  <si>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</si>
  <si>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</si>
  <si>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</si>
  <si>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</si>
  <si>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</si>
  <si>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</si>
  <si>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</si>
  <si>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</si>
  <si>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</si>
  <si>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</si>
  <si>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</si>
  <si>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</si>
  <si>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</si>
  <si>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</si>
  <si>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</si>
  <si>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</si>
  <si>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</si>
  <si>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</si>
  <si>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</si>
  <si>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</si>
  <si>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</si>
  <si>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</si>
  <si>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</si>
  <si>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</si>
  <si>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</si>
  <si>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</si>
  <si>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</si>
  <si>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</si>
  <si>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</si>
  <si>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</si>
  <si>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</si>
  <si>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</si>
  <si>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</si>
  <si>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</si>
  <si>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</si>
  <si>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</si>
  <si>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</si>
  <si>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</si>
  <si>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</si>
  <si>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</si>
  <si>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</si>
  <si>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</si>
  <si>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</si>
  <si>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</si>
  <si>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</si>
  <si>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</si>
  <si>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</si>
  <si>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</si>
  <si>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</si>
  <si>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</si>
  <si>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</si>
  <si>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</si>
  <si>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</si>
  <si>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</si>
  <si>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</si>
  <si>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</si>
  <si>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</si>
  <si>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</si>
  <si>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</si>
  <si>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</si>
  <si>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</si>
  <si>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</si>
  <si>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</si>
  <si>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</si>
  <si>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</si>
  <si>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</si>
  <si>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</si>
  <si>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</si>
  <si>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</si>
  <si>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</si>
  <si>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</si>
  <si>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</si>
  <si>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</si>
  <si>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</si>
  <si>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</si>
  <si>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</si>
  <si>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</si>
  <si>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</si>
  <si>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</si>
  <si>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</si>
  <si>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</si>
  <si>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</si>
  <si>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</si>
  <si>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</si>
  <si>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</si>
  <si>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</si>
  <si>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</si>
  <si>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</si>
  <si>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</si>
  <si>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</si>
  <si>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</si>
  <si>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</si>
  <si>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</si>
  <si>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</si>
  <si>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</si>
  <si>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</si>
  <si>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</si>
  <si>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</si>
  <si>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</si>
  <si>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</si>
  <si>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</si>
  <si>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</si>
  <si>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</si>
  <si>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</si>
  <si>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</si>
  <si>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</si>
  <si>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</si>
  <si>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</si>
  <si>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</si>
  <si>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</si>
  <si>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</si>
  <si>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</si>
  <si>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</si>
  <si>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</si>
  <si>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</si>
  <si>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</si>
  <si>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</si>
  <si>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</si>
  <si>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</si>
  <si>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</si>
  <si>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</si>
  <si>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</si>
  <si>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</si>
  <si>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</si>
  <si>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</si>
  <si>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</si>
  <si>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</si>
  <si>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</si>
  <si>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</si>
  <si>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</si>
  <si>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</si>
  <si>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</si>
  <si>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</si>
  <si>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</si>
  <si>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</si>
  <si>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</si>
  <si>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</si>
  <si>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</si>
  <si>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</si>
  <si>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</si>
  <si>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</si>
  <si>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</si>
  <si>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</si>
  <si>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</si>
  <si>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</si>
  <si>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</si>
  <si>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</si>
  <si>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</si>
  <si>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</si>
  <si>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</si>
  <si>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</si>
  <si>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</si>
  <si>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</si>
  <si>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</si>
  <si>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</si>
  <si>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</si>
  <si>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</si>
  <si>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</si>
  <si>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</si>
  <si>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</si>
  <si>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</si>
  <si>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</si>
  <si>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</si>
  <si>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</si>
  <si>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</si>
  <si>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</si>
  <si>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</si>
  <si>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</si>
  <si>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</si>
  <si>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</si>
  <si>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</si>
  <si>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</si>
  <si>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</si>
  <si>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</si>
  <si>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</si>
  <si>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</si>
  <si>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</si>
  <si>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</si>
  <si>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</si>
  <si>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</si>
  <si>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</si>
  <si>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</si>
  <si>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</si>
  <si>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</si>
  <si>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</si>
  <si>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</si>
  <si>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</si>
  <si>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</si>
  <si>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</si>
  <si>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</si>
  <si>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</si>
  <si>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</si>
  <si>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</si>
  <si>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</si>
  <si>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</si>
  <si>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</si>
  <si>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</si>
  <si>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</si>
  <si>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</si>
  <si>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</si>
  <si>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</si>
  <si>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</si>
  <si>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</si>
  <si>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</si>
  <si>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</si>
  <si>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</si>
  <si>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</si>
  <si>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</si>
  <si>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</si>
  <si>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</si>
  <si>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</si>
  <si>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</si>
  <si>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</si>
  <si>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</si>
  <si>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</si>
  <si>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</si>
  <si>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</si>
  <si>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</si>
  <si>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</si>
  <si>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</si>
  <si>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</si>
  <si>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</si>
  <si>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</si>
  <si>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</si>
  <si>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</si>
  <si>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</si>
  <si>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</si>
  <si>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</si>
  <si>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</si>
  <si>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</si>
  <si>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</si>
  <si>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</si>
  <si>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</si>
  <si>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</si>
  <si>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</si>
  <si>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</si>
  <si>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</si>
  <si>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</si>
  <si>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</si>
  <si>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</si>
  <si>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</si>
  <si>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</si>
  <si>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</si>
  <si>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</si>
  <si>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</si>
  <si>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</si>
  <si>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</si>
  <si>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</si>
  <si>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</si>
  <si>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</si>
  <si>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</si>
  <si>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</si>
  <si>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</si>
  <si>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</si>
  <si>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</si>
  <si>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</si>
  <si>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</si>
  <si>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</si>
  <si>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</si>
  <si>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</si>
  <si>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</si>
  <si>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</si>
  <si>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</si>
  <si>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</si>
  <si>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</si>
  <si>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</si>
  <si>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</si>
  <si>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</si>
  <si>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</si>
  <si>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</si>
  <si>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</si>
  <si>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</si>
  <si>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</si>
  <si>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</si>
  <si>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</si>
  <si>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</si>
  <si>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</si>
  <si>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</si>
  <si>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</si>
  <si>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</si>
  <si>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</si>
  <si>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</si>
  <si>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</si>
  <si>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</si>
  <si>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</si>
  <si>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</si>
  <si>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</si>
  <si>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</si>
  <si>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</si>
  <si>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</si>
  <si>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</si>
  <si>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</si>
  <si>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</si>
  <si>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</si>
  <si>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</si>
  <si>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</si>
  <si>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</si>
  <si>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</si>
  <si>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</si>
  <si>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</si>
  <si>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</si>
  <si>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</si>
  <si>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</si>
  <si>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</si>
  <si>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</si>
  <si>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</si>
  <si>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</si>
  <si>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</si>
  <si>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</si>
  <si>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</si>
  <si>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</si>
  <si>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</si>
  <si>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</si>
  <si>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</si>
  <si>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</si>
  <si>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</si>
  <si>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</si>
  <si>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</si>
  <si>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</si>
  <si>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</si>
  <si>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</si>
  <si>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</si>
  <si>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</si>
  <si>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</si>
  <si>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</si>
  <si>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</si>
  <si>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</si>
  <si>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</si>
  <si>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</si>
  <si>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</si>
  <si>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</si>
  <si>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</si>
  <si>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</si>
  <si>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</si>
  <si>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</si>
  <si>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</si>
  <si>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</si>
  <si>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</si>
  <si>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</si>
  <si>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</si>
  <si>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</si>
  <si>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</si>
  <si>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</si>
  <si>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</si>
  <si>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</si>
  <si>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</si>
  <si>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</si>
  <si>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</si>
  <si>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</si>
  <si>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</si>
  <si>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</si>
  <si>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</si>
  <si>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</si>
  <si>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</si>
  <si>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</si>
  <si>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</si>
  <si>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</si>
  <si>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</si>
  <si>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</si>
  <si>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</si>
  <si>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</si>
  <si>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</si>
  <si>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</si>
  <si>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</si>
  <si>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</si>
  <si>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</si>
  <si>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</si>
  <si>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</si>
  <si>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</si>
  <si>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</si>
  <si>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</si>
  <si>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</si>
  <si>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</si>
  <si>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</si>
  <si>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</si>
  <si>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</si>
  <si>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</si>
  <si>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</si>
  <si>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</si>
  <si>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</si>
  <si>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</si>
  <si>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</si>
  <si>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</si>
  <si>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</si>
  <si>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</si>
  <si>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</si>
  <si>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</si>
  <si>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</si>
  <si>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</si>
  <si>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</si>
  <si>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</si>
  <si>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</si>
  <si>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</si>
  <si>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</si>
  <si>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</si>
  <si>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</si>
  <si>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</si>
  <si>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</si>
  <si>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</si>
  <si>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</si>
  <si>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</si>
  <si>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</si>
  <si>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</si>
  <si>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</si>
  <si>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</si>
  <si>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</si>
  <si>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</si>
  <si>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</si>
  <si>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</si>
  <si>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</si>
  <si>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</si>
  <si>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</si>
  <si>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</si>
  <si>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</si>
  <si>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</si>
  <si>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</si>
  <si>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</si>
  <si>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</si>
  <si>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</si>
  <si>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</si>
  <si>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</si>
  <si>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</si>
  <si>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</si>
  <si>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</si>
  <si>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</si>
  <si>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</si>
  <si>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</si>
  <si>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</si>
  <si>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</si>
  <si>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</si>
  <si>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</si>
  <si>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</si>
  <si>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</si>
  <si>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</si>
  <si>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</si>
  <si>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</si>
  <si>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</si>
  <si>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</si>
  <si>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</si>
  <si>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</si>
  <si>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</si>
  <si>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</si>
  <si>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</si>
  <si>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</si>
  <si>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</si>
  <si>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</si>
  <si>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</si>
  <si>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</si>
  <si>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</si>
  <si>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</si>
  <si>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</si>
  <si>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</si>
  <si>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</si>
  <si>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</si>
  <si>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</si>
  <si>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</si>
  <si>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</si>
  <si>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</si>
  <si>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</si>
  <si>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</si>
  <si>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</si>
  <si>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</si>
  <si>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</si>
  <si>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</si>
  <si>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</si>
  <si>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</si>
  <si>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</si>
  <si>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</si>
  <si>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</si>
  <si>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</si>
  <si>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</si>
  <si>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</si>
  <si>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</si>
  <si>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</si>
  <si>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</si>
  <si>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</si>
  <si>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</si>
  <si>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</si>
  <si>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</si>
  <si>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</si>
  <si>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</si>
  <si>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</si>
  <si>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</si>
  <si>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</si>
  <si>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</si>
  <si>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</si>
  <si>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</si>
  <si>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</si>
  <si>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</si>
  <si>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</si>
  <si>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</si>
  <si>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</si>
  <si>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</si>
  <si>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</si>
  <si>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</si>
  <si>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</si>
  <si>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</si>
  <si>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</si>
  <si>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</si>
  <si>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</si>
  <si>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</si>
  <si>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</si>
  <si>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</si>
  <si>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</si>
  <si>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</si>
  <si>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</si>
  <si>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</si>
  <si>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</si>
  <si>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</si>
  <si>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</si>
  <si>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</si>
  <si>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</si>
  <si>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</si>
  <si>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</si>
  <si>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</si>
  <si>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</si>
  <si>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</si>
  <si>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</si>
  <si>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</si>
  <si>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</si>
  <si>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</si>
  <si>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</si>
  <si>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</si>
  <si>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</si>
  <si>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</si>
  <si>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</si>
  <si>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</si>
  <si>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</si>
  <si>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</si>
  <si>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</si>
  <si>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</si>
  <si>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</si>
  <si>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</si>
  <si>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</si>
  <si>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</si>
  <si>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</si>
  <si>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</si>
  <si>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</si>
  <si>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</si>
  <si>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</si>
  <si>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</si>
  <si>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</si>
  <si>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</si>
  <si>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</si>
  <si>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</si>
  <si>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</si>
  <si>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</si>
  <si>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</si>
  <si>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</si>
  <si>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</si>
  <si>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</si>
  <si>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</si>
  <si>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</si>
  <si>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</si>
  <si>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</si>
  <si>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</si>
  <si>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</si>
  <si>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</si>
  <si>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</si>
  <si>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</si>
  <si>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</si>
  <si>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</si>
  <si>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</si>
  <si>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</si>
  <si>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</si>
  <si>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</si>
  <si>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</si>
  <si>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</si>
  <si>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</si>
  <si>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</si>
  <si>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</si>
  <si>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</si>
  <si>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</si>
  <si>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</si>
  <si>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</si>
  <si>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</si>
  <si>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</si>
  <si>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</si>
  <si>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</si>
  <si>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</si>
  <si>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</si>
  <si>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</si>
  <si>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</si>
  <si>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</si>
  <si>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</si>
  <si>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</si>
  <si>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</si>
  <si>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</si>
  <si>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</si>
  <si>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</si>
  <si>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</si>
  <si>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</si>
  <si>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</si>
  <si>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</si>
  <si>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</si>
  <si>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</si>
  <si>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</si>
  <si>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</si>
  <si>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</si>
  <si>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</si>
  <si>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</si>
  <si>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</si>
  <si>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</si>
  <si>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</si>
  <si>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</si>
  <si>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</si>
  <si>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</si>
  <si>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</si>
  <si>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</si>
  <si>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</si>
  <si>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</si>
  <si>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</si>
  <si>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</si>
  <si>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</si>
  <si>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</si>
  <si>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</si>
  <si>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</si>
  <si>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</si>
  <si>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</si>
  <si>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</si>
  <si>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</si>
  <si>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</si>
  <si>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</si>
  <si>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</si>
  <si>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</si>
  <si>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</si>
  <si>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</si>
  <si>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</si>
  <si>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</si>
  <si>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</si>
  <si>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</si>
  <si>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</si>
  <si>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</si>
  <si>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</si>
  <si>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</si>
  <si>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</si>
  <si>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</si>
  <si>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</si>
  <si>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</si>
  <si>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</si>
  <si>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</si>
  <si>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</si>
  <si>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</si>
  <si>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</si>
  <si>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</si>
  <si>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</si>
  <si>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</si>
  <si>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</si>
  <si>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</si>
  <si>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</si>
  <si>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</si>
  <si>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</si>
  <si>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</si>
  <si>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</si>
  <si>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</si>
  <si>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</si>
  <si>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</si>
  <si>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</si>
  <si>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</si>
  <si>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</si>
  <si>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</si>
  <si>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</si>
  <si>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</si>
  <si>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</si>
  <si>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</si>
  <si>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</si>
  <si>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</si>
  <si>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</si>
  <si>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</si>
  <si>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</si>
  <si>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</si>
  <si>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</si>
  <si>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</si>
  <si>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</si>
  <si>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</si>
  <si>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</si>
  <si>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</si>
  <si>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</si>
  <si>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</si>
  <si>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</si>
  <si>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</si>
  <si>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</si>
  <si>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</si>
  <si>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</si>
  <si>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</si>
  <si>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</si>
  <si>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</si>
  <si>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</si>
  <si>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</si>
  <si>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</si>
  <si>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</si>
  <si>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</si>
  <si>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</si>
  <si>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</si>
  <si>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</si>
  <si>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</si>
  <si>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</si>
  <si>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</si>
  <si>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</si>
  <si>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</si>
  <si>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</si>
  <si>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</si>
  <si>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</si>
  <si>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</si>
  <si>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</si>
  <si>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</si>
  <si>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</si>
  <si>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</si>
  <si>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</si>
  <si>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</si>
  <si>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</si>
  <si>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</si>
  <si>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</si>
  <si>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</si>
  <si>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</si>
  <si>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</si>
  <si>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</si>
  <si>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</si>
  <si>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</si>
  <si>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</si>
  <si>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</si>
  <si>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</si>
  <si>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</si>
  <si>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</si>
  <si>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</si>
  <si>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</si>
  <si>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</si>
  <si>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</si>
  <si>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</si>
  <si>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</si>
  <si>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</si>
  <si>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</si>
  <si>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</si>
  <si>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</si>
  <si>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</si>
  <si>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</si>
  <si>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</si>
  <si>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</si>
  <si>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</si>
  <si>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</si>
  <si>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</si>
  <si>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</si>
  <si>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</si>
  <si>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</si>
  <si>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</si>
  <si>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</si>
  <si>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</si>
  <si>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</si>
  <si>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</si>
  <si>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</si>
  <si>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</si>
  <si>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</si>
  <si>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</si>
  <si>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</si>
  <si>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</si>
  <si>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</si>
  <si>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</si>
  <si>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</si>
  <si>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</si>
  <si>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</si>
  <si>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</si>
  <si>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</si>
  <si>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</si>
  <si>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</si>
  <si>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</si>
  <si>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</si>
  <si>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</si>
  <si>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</si>
  <si>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</si>
  <si>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</si>
  <si>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</si>
  <si>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</si>
  <si>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</si>
  <si>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</si>
  <si>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</si>
  <si>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</si>
  <si>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</si>
  <si>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</si>
  <si>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</si>
  <si>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</si>
  <si>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</si>
  <si>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</si>
  <si>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</si>
  <si>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</si>
  <si>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</si>
  <si>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</si>
  <si>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</si>
  <si>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</si>
  <si>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</si>
  <si>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</si>
  <si>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</si>
  <si>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</si>
  <si>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</si>
  <si>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</si>
  <si>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</si>
  <si>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</si>
  <si>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</si>
  <si>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</si>
  <si>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</si>
  <si>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</si>
  <si>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</si>
  <si>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</si>
  <si>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</si>
  <si>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</si>
  <si>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</si>
  <si>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</si>
  <si>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</si>
  <si>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</si>
  <si>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</si>
  <si>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</si>
  <si>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</si>
  <si>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</si>
  <si>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</si>
  <si>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</si>
  <si>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</si>
  <si>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</si>
  <si>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</si>
  <si>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</si>
  <si>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</si>
  <si>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</si>
  <si>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</si>
  <si>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</si>
  <si>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</si>
  <si>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</si>
  <si>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</si>
  <si>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</si>
  <si>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</si>
  <si>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</si>
  <si>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</si>
  <si>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</si>
  <si>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</si>
  <si>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</si>
  <si>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</si>
  <si>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</si>
  <si>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</si>
  <si>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</si>
  <si>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</si>
  <si>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</si>
  <si>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</si>
  <si>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</si>
  <si>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</si>
  <si>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</si>
  <si>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</si>
  <si>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</si>
  <si>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</si>
  <si>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</si>
  <si>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</si>
  <si>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</si>
  <si>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</si>
  <si>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</si>
  <si>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</si>
  <si>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</si>
  <si>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</si>
  <si>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</si>
  <si>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</si>
  <si>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</si>
  <si>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</si>
  <si>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</si>
  <si>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</si>
  <si>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</si>
  <si>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</si>
  <si>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</si>
  <si>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</si>
  <si>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</si>
  <si>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</si>
  <si>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</si>
  <si>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</si>
  <si>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</si>
  <si>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</si>
  <si>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</si>
  <si>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</si>
  <si>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</si>
  <si>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</si>
  <si>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</si>
  <si>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</si>
  <si>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</si>
  <si>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</si>
  <si>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</si>
  <si>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</si>
  <si>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</si>
  <si>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</si>
  <si>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</si>
  <si>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</si>
  <si>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</si>
  <si>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</si>
  <si>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</si>
  <si>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</si>
  <si>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</si>
  <si>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</si>
  <si>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</si>
  <si>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</si>
  <si>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</si>
  <si>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</si>
  <si>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</si>
  <si>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</si>
  <si>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</si>
  <si>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</si>
  <si>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</si>
  <si>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</si>
  <si>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</si>
  <si>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</si>
  <si>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</si>
  <si>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</si>
  <si>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</si>
  <si>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</si>
  <si>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</si>
  <si>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</si>
  <si>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</si>
  <si>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</si>
  <si>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</si>
  <si>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</si>
  <si>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</si>
  <si>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</si>
  <si>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</si>
  <si>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</si>
  <si>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</si>
  <si>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</si>
  <si>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</si>
  <si>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</si>
  <si>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</si>
  <si>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</si>
  <si>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</si>
  <si>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</si>
  <si>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</si>
  <si>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</si>
  <si>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</si>
  <si>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</si>
  <si>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</si>
  <si>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</si>
  <si>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</si>
  <si>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</si>
  <si>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</si>
  <si>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</si>
  <si>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</si>
  <si>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</si>
  <si>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</si>
  <si>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</si>
  <si>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</si>
  <si>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</si>
  <si>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</si>
  <si>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</si>
  <si>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</si>
  <si>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</si>
  <si>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</si>
  <si>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</si>
  <si>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</si>
  <si>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</si>
  <si>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</si>
  <si>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</si>
  <si>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</si>
  <si>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</si>
  <si>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</si>
  <si>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</si>
  <si>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</si>
  <si>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</si>
  <si>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</si>
  <si>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</si>
  <si>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</si>
  <si>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</si>
  <si>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</si>
  <si>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</si>
  <si>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</si>
  <si>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</si>
  <si>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</si>
  <si>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</si>
  <si>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</si>
  <si>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</si>
  <si>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</si>
  <si>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</si>
  <si>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</si>
  <si>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</si>
  <si>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</si>
  <si>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</si>
  <si>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</si>
  <si>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</si>
  <si>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</si>
  <si>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</si>
  <si>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</si>
  <si>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</si>
  <si>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</si>
  <si>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</si>
  <si>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</si>
  <si>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</si>
  <si>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</si>
  <si>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</si>
  <si>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</si>
  <si>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</si>
  <si>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</si>
  <si>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</si>
  <si>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</si>
  <si>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</si>
  <si>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</si>
  <si>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</si>
  <si>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</si>
  <si>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</si>
  <si>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</si>
  <si>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</si>
  <si>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</si>
  <si>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</si>
  <si>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</si>
  <si>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</si>
  <si>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</si>
  <si>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</si>
  <si>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</si>
  <si>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</si>
  <si>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</si>
  <si>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</si>
  <si>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</si>
  <si>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</si>
  <si>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</si>
  <si>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</si>
  <si>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</si>
  <si>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</si>
  <si>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</si>
  <si>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</si>
  <si>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</si>
  <si>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</si>
  <si>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</si>
  <si>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</si>
  <si>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</si>
  <si>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</si>
  <si>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</si>
  <si>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</si>
  <si>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</si>
  <si>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</si>
  <si>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</si>
  <si>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</si>
  <si>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</si>
  <si>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</si>
  <si>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</si>
  <si>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</si>
  <si>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</si>
  <si>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</si>
  <si>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</si>
  <si>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</si>
  <si>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</si>
  <si>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</si>
  <si>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</si>
  <si>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</si>
  <si>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</si>
  <si>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</si>
  <si>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</si>
  <si>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</si>
  <si>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</si>
  <si>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</si>
  <si>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</si>
  <si>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</si>
  <si>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</si>
  <si>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</si>
  <si>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</si>
  <si>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</si>
  <si>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</si>
  <si>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</si>
  <si>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</si>
  <si>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</si>
  <si>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</si>
  <si>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</si>
  <si>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</si>
  <si>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</si>
  <si>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</si>
  <si>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</si>
  <si>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</si>
  <si>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</si>
  <si>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</si>
  <si>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</si>
  <si>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</si>
  <si>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</si>
  <si>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</si>
  <si>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</si>
  <si>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</si>
  <si>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</si>
  <si>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</si>
  <si>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</si>
  <si>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</si>
  <si>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</si>
  <si>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</si>
  <si>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</si>
  <si>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</si>
  <si>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</si>
  <si>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</si>
  <si>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</si>
  <si>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</si>
  <si>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</si>
  <si>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</si>
  <si>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</si>
  <si>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</si>
  <si>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</si>
  <si>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</si>
  <si>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</si>
  <si>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</si>
  <si>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</si>
  <si>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</si>
  <si>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</si>
  <si>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</si>
  <si>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</si>
  <si>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</si>
  <si>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</si>
  <si>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</si>
  <si>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</si>
  <si>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</si>
  <si>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</si>
  <si>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</si>
  <si>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</si>
  <si>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</si>
  <si>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</si>
  <si>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</si>
  <si>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</si>
  <si>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</si>
  <si>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</si>
  <si>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</si>
  <si>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</si>
  <si>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</si>
  <si>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</si>
  <si>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</si>
  <si>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</si>
  <si>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</si>
  <si>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</si>
  <si>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</si>
  <si>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</si>
  <si>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</si>
  <si>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</si>
  <si>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</si>
  <si>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</si>
  <si>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</si>
  <si>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</si>
  <si>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</si>
  <si>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</si>
  <si>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</si>
  <si>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</si>
  <si>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</si>
  <si>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</si>
  <si>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</si>
  <si>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</si>
  <si>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</si>
  <si>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</si>
  <si>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</si>
  <si>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</si>
  <si>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</si>
  <si>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</si>
  <si>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</si>
  <si>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</si>
  <si>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</si>
  <si>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</si>
  <si>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</si>
  <si>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</si>
  <si>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</si>
  <si>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</si>
  <si>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</si>
  <si>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</si>
  <si>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</si>
  <si>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</si>
  <si>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</si>
  <si>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</si>
  <si>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</si>
  <si>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</si>
  <si>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</si>
  <si>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</si>
  <si>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</si>
  <si>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</si>
  <si>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</si>
  <si>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</si>
  <si>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</si>
  <si>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</si>
  <si>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</si>
  <si>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</si>
  <si>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</si>
  <si>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</si>
  <si>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</si>
  <si>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</si>
  <si>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</si>
  <si>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</si>
  <si>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</si>
  <si>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</si>
  <si>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</si>
  <si>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</si>
  <si>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</si>
  <si>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</si>
  <si>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</si>
  <si>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</si>
  <si>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</si>
  <si>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</si>
  <si>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</si>
  <si>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</si>
  <si>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</si>
  <si>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</si>
  <si>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</si>
  <si>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</si>
  <si>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</si>
  <si>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</si>
  <si>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</si>
  <si>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</si>
  <si>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</si>
  <si>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</si>
  <si>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</si>
  <si>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</si>
  <si>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</si>
  <si>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</si>
  <si>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</si>
  <si>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</si>
  <si>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</si>
  <si>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</si>
  <si>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</si>
  <si>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</si>
  <si>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</si>
  <si>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</si>
  <si>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</si>
  <si>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</si>
  <si>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</si>
  <si>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</si>
  <si>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</si>
  <si>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</si>
  <si>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</si>
  <si>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</si>
  <si>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</si>
  <si>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</si>
  <si>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</si>
  <si>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</si>
  <si>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</si>
  <si>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</si>
  <si>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</si>
  <si>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</si>
  <si>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</si>
  <si>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</si>
  <si>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</si>
  <si>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</si>
  <si>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</si>
  <si>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</si>
  <si>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</si>
  <si>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</si>
  <si>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</si>
  <si>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</si>
  <si>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</si>
  <si>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</si>
  <si>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</si>
  <si>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</si>
  <si>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</si>
  <si>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</si>
  <si>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</si>
  <si>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</si>
  <si>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</si>
  <si>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</si>
  <si>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</si>
  <si>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</si>
  <si>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</si>
  <si>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</si>
  <si>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</si>
  <si>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</si>
  <si>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</si>
  <si>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</si>
  <si>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</si>
  <si>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</si>
  <si>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</si>
  <si>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</si>
  <si>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</si>
  <si>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</si>
  <si>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</si>
  <si>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</si>
  <si>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</si>
  <si>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</si>
  <si>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</si>
  <si>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</si>
  <si>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</si>
  <si>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</si>
  <si>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</si>
  <si>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</si>
  <si>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</si>
  <si>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</si>
  <si>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</si>
  <si>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</si>
  <si>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</si>
  <si>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</si>
  <si>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</si>
  <si>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</si>
  <si>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</si>
  <si>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</si>
  <si>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</si>
  <si>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</si>
  <si>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</si>
  <si>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</si>
  <si>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</si>
  <si>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</si>
  <si>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</si>
  <si>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</si>
  <si>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</si>
  <si>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</si>
  <si>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</si>
  <si>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</si>
  <si>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</si>
  <si>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</si>
  <si>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</si>
  <si>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</si>
  <si>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</si>
  <si>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</si>
  <si>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</si>
  <si>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</si>
  <si>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</si>
  <si>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</si>
  <si>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</si>
  <si>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</si>
  <si>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</si>
  <si>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</si>
  <si>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</si>
  <si>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</si>
  <si>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</si>
  <si>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</si>
  <si>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</si>
  <si>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</si>
  <si>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</si>
  <si>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</si>
  <si>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</si>
  <si>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</si>
  <si>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</si>
  <si>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</si>
  <si>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</si>
  <si>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</si>
  <si>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</si>
  <si>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</si>
  <si>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</si>
  <si>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</si>
  <si>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</si>
  <si>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</si>
  <si>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</si>
  <si>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</si>
  <si>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</si>
  <si>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</si>
  <si>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</si>
  <si>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</si>
  <si>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</si>
  <si>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</si>
  <si>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</si>
  <si>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</si>
  <si>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</si>
  <si>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</si>
  <si>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</si>
  <si>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</si>
  <si>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</si>
  <si>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</si>
  <si>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</si>
  <si>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</si>
  <si>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</si>
  <si>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</si>
  <si>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</si>
  <si>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</si>
  <si>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</si>
  <si>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</si>
  <si>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</si>
  <si>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</si>
  <si>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</si>
  <si>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</si>
  <si>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</si>
  <si>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</si>
  <si>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</si>
  <si>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</si>
  <si>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</si>
  <si>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</si>
  <si>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</si>
  <si>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</si>
  <si>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</si>
  <si>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</si>
  <si>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</si>
  <si>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</si>
  <si>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</si>
  <si>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</si>
  <si>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</si>
  <si>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</si>
  <si>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</si>
  <si>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</si>
  <si>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</si>
  <si>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</si>
  <si>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</si>
  <si>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</si>
  <si>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</si>
  <si>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</si>
  <si>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</si>
  <si>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</si>
  <si>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</si>
  <si>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</si>
  <si>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</si>
  <si>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</si>
  <si>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</si>
  <si>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</si>
  <si>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</si>
  <si>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</si>
  <si>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</si>
  <si>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</si>
  <si>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</si>
  <si>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</si>
  <si>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</si>
  <si>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</si>
  <si>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</si>
  <si>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</si>
  <si>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</si>
  <si>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</si>
  <si>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</si>
  <si>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</si>
  <si>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</si>
  <si>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</si>
  <si>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</si>
  <si>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</si>
  <si>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</si>
  <si>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</si>
  <si>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</si>
  <si>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</si>
  <si>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</si>
  <si>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</si>
  <si>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</si>
  <si>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</si>
  <si>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</si>
  <si>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</si>
  <si>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</si>
  <si>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</si>
  <si>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</si>
  <si>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</si>
  <si>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</si>
  <si>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</si>
  <si>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</si>
  <si>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</si>
  <si>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</si>
  <si>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</si>
  <si>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</si>
  <si>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</si>
  <si>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</si>
  <si>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</si>
  <si>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</si>
  <si>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</si>
  <si>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</si>
  <si>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</si>
  <si>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</si>
  <si>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</si>
  <si>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</si>
  <si>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</si>
  <si>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</si>
  <si>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</si>
  <si>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</si>
  <si>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</si>
  <si>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</si>
  <si>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</si>
  <si>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</si>
  <si>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</si>
  <si>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</si>
  <si>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</si>
  <si>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</si>
  <si>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</si>
  <si>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</si>
  <si>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</si>
  <si>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</si>
  <si>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</si>
  <si>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</si>
  <si>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</si>
  <si>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</si>
  <si>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</si>
  <si>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</si>
  <si>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</si>
  <si>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</si>
  <si>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</si>
  <si>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</si>
  <si>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</si>
  <si>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</si>
  <si>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</si>
  <si>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</si>
  <si>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</si>
  <si>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</si>
  <si>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</si>
  <si>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</si>
  <si>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</si>
  <si>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</si>
  <si>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</si>
  <si>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</si>
  <si>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</si>
  <si>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</si>
  <si>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</si>
  <si>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</si>
  <si>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</si>
  <si>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</si>
  <si>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</si>
  <si>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</si>
  <si>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</si>
  <si>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</si>
  <si>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</si>
  <si>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</si>
  <si>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</si>
  <si>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</si>
  <si>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</si>
  <si>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</si>
  <si>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</si>
  <si>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</si>
  <si>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</si>
  <si>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</si>
  <si>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</si>
  <si>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</si>
  <si>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</si>
  <si>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</si>
  <si>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</si>
  <si>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</si>
  <si>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</si>
  <si>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</si>
  <si>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</si>
  <si>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</si>
  <si>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</si>
  <si>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</si>
  <si>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</si>
  <si>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</si>
  <si>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</si>
  <si>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</si>
  <si>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</si>
  <si>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</si>
  <si>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</si>
  <si>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</si>
  <si>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</si>
  <si>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</si>
  <si>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</si>
  <si>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</si>
  <si>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</si>
  <si>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</si>
  <si>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</si>
  <si>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</si>
  <si>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</si>
  <si>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</si>
  <si>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</si>
  <si>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</si>
  <si>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</si>
  <si>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</si>
  <si>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</si>
  <si>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</si>
  <si>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</si>
  <si>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</si>
  <si>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</si>
  <si>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</si>
  <si>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</si>
  <si>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</si>
  <si>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</si>
  <si>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</si>
  <si>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</si>
  <si>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</si>
  <si>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</si>
  <si>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</si>
  <si>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</si>
  <si>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</si>
  <si>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</si>
  <si>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</si>
  <si>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</si>
  <si>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</si>
  <si>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</si>
  <si>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</si>
  <si>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</si>
  <si>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</si>
  <si>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</si>
  <si>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</si>
  <si>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</si>
  <si>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</si>
  <si>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</si>
  <si>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</si>
  <si>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</si>
  <si>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</si>
  <si>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</si>
  <si>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</si>
  <si>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</si>
  <si>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</si>
  <si>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</si>
  <si>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</si>
  <si>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</si>
  <si>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</si>
  <si>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</si>
  <si>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</si>
  <si>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</si>
  <si>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</si>
  <si>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</si>
  <si>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</si>
  <si>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</si>
  <si>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</si>
  <si>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</si>
  <si>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</si>
  <si>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</si>
  <si>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</si>
  <si>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</si>
  <si>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</si>
  <si>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</si>
  <si>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</si>
  <si>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</si>
  <si>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</si>
  <si>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</si>
  <si>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</si>
  <si>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</si>
  <si>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</si>
  <si>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</si>
  <si>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</si>
  <si>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</si>
  <si>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</si>
  <si>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</si>
  <si>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</si>
  <si>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</si>
  <si>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</si>
  <si>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</si>
  <si>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</si>
  <si>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</si>
  <si>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</si>
  <si>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</si>
  <si>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</si>
  <si>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</si>
  <si>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</si>
  <si>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</si>
  <si>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</si>
  <si>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</si>
  <si>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</si>
  <si>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</si>
  <si>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</si>
  <si>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</si>
  <si>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</si>
  <si>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</si>
  <si>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</si>
  <si>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</si>
  <si>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</si>
  <si>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</si>
  <si>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</si>
  <si>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</si>
  <si>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</si>
  <si>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</si>
  <si>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</si>
  <si>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</si>
  <si>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</si>
  <si>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</si>
  <si>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</si>
  <si>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</si>
  <si>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</si>
  <si>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</si>
  <si>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</si>
  <si>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</si>
  <si>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</si>
  <si>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</si>
  <si>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</si>
  <si>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</si>
  <si>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</si>
  <si>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</si>
  <si>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</si>
  <si>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</si>
  <si>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</si>
  <si>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</si>
  <si>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</si>
  <si>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</si>
  <si>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</si>
  <si>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</si>
  <si>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</si>
  <si>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</si>
  <si>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</si>
  <si>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</si>
  <si>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</si>
  <si>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</si>
  <si>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</si>
  <si>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</si>
  <si>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</si>
  <si>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</si>
  <si>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</si>
  <si>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</si>
  <si>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</si>
  <si>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</si>
  <si>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</si>
  <si>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</si>
  <si>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</si>
  <si>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</si>
  <si>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</si>
  <si>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</si>
  <si>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</si>
  <si>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</si>
  <si>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</si>
  <si>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</si>
  <si>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</si>
  <si>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</si>
  <si>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</si>
  <si>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</si>
  <si>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</si>
  <si>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</si>
  <si>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</si>
  <si>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</si>
  <si>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</si>
  <si>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</si>
  <si>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</si>
  <si>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</si>
  <si>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</si>
  <si>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</si>
  <si>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</si>
  <si>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</si>
  <si>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</si>
  <si>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</si>
  <si>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</si>
  <si>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</si>
  <si>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</si>
  <si>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</si>
  <si>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</si>
  <si>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</si>
  <si>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</si>
  <si>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</si>
  <si>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</si>
  <si>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</si>
  <si>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</si>
  <si>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</si>
  <si>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</si>
  <si>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</si>
  <si>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</si>
  <si>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</si>
  <si>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</si>
  <si>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</si>
  <si>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</si>
  <si>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</si>
  <si>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</si>
  <si>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</si>
  <si>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</si>
  <si>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</si>
  <si>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</si>
  <si>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</si>
  <si>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</si>
  <si>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</si>
  <si>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</si>
  <si>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</si>
  <si>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</si>
  <si>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</si>
  <si>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</si>
  <si>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</si>
  <si>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</si>
  <si>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</si>
  <si>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</si>
  <si>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</si>
  <si>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</si>
  <si>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</si>
  <si>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</si>
  <si>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</si>
  <si>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</si>
  <si>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</si>
  <si>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</si>
  <si>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</si>
  <si>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</si>
  <si>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</si>
  <si>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</si>
  <si>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</si>
  <si>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</si>
  <si>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</si>
  <si>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</si>
  <si>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</si>
  <si>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</si>
  <si>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</si>
  <si>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</si>
  <si>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</si>
  <si>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</si>
  <si>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</si>
  <si>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</si>
  <si>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</si>
  <si>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</si>
  <si>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</si>
  <si>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</si>
  <si>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</si>
  <si>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</si>
  <si>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</si>
  <si>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</si>
  <si>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</si>
  <si>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</si>
  <si>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</si>
  <si>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</si>
  <si>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</si>
  <si>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</si>
  <si>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</si>
  <si>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</si>
  <si>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</si>
  <si>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</si>
  <si>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</si>
  <si>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</si>
  <si>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</si>
  <si>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</si>
  <si>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</si>
  <si>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</si>
  <si>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</si>
  <si>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</si>
  <si>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</si>
  <si>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</si>
  <si>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</si>
  <si>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</si>
  <si>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</si>
  <si>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</si>
  <si>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</si>
  <si>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</si>
  <si>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</si>
  <si>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</si>
  <si>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</si>
  <si>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</si>
  <si>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</si>
  <si>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</si>
  <si>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</si>
  <si>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</si>
  <si>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</si>
  <si>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</si>
  <si>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</si>
  <si>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</si>
  <si>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</si>
  <si>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</si>
  <si>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</si>
  <si>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</si>
  <si>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</si>
  <si>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</si>
  <si>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</si>
  <si>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</si>
  <si>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</si>
  <si>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</si>
  <si>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</si>
  <si>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</si>
  <si>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</si>
  <si>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</si>
  <si>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</si>
  <si>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</si>
  <si>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</si>
  <si>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</si>
  <si>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</si>
  <si>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</si>
  <si>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</si>
  <si>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</si>
  <si>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</si>
  <si>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</si>
  <si>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</si>
  <si>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</si>
  <si>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</si>
  <si>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</si>
  <si>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</si>
  <si>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</si>
  <si>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</si>
  <si>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</si>
  <si>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</si>
  <si>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</si>
  <si>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</si>
  <si>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</si>
  <si>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</si>
  <si>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</si>
  <si>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</si>
  <si>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</si>
  <si>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</si>
  <si>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</si>
  <si>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</si>
  <si>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</si>
  <si>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</si>
  <si>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</si>
  <si>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</si>
  <si>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</si>
  <si>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</si>
  <si>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</si>
  <si>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</si>
  <si>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</si>
  <si>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</si>
  <si>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</si>
  <si>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</si>
  <si>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</si>
  <si>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</si>
  <si>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</si>
  <si>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</si>
  <si>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</si>
  <si>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</si>
  <si>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</si>
  <si>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</si>
  <si>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</si>
  <si>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</si>
  <si>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</si>
  <si>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</si>
  <si>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</si>
  <si>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</si>
  <si>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</si>
  <si>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</si>
  <si>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</si>
  <si>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</si>
  <si>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</si>
  <si>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</si>
  <si>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</si>
  <si>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</si>
  <si>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</si>
  <si>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</si>
  <si>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</si>
  <si>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</si>
  <si>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</si>
  <si>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</si>
  <si>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</si>
  <si>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</si>
  <si>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</si>
  <si>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</si>
  <si>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</si>
  <si>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</si>
  <si>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</si>
  <si>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</si>
  <si>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</si>
  <si>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</si>
  <si>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</si>
  <si>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</si>
  <si>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</si>
  <si>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</si>
  <si>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</si>
  <si>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</si>
  <si>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</si>
  <si>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</si>
  <si>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</si>
  <si>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</si>
  <si>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</si>
  <si>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</si>
  <si>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</si>
  <si>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</si>
  <si>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</si>
  <si>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</si>
  <si>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</si>
  <si>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</si>
  <si>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</si>
  <si>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</si>
  <si>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</si>
  <si>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</si>
  <si>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</si>
  <si>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</si>
  <si>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</si>
  <si>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</si>
  <si>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</si>
  <si>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</si>
  <si>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</si>
  <si>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</si>
  <si>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</si>
  <si>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</si>
  <si>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</si>
  <si>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</si>
  <si>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</si>
  <si>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</si>
  <si>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</si>
  <si>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</si>
  <si>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</si>
  <si>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</si>
  <si>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</si>
  <si>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</si>
  <si>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</si>
  <si>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</si>
  <si>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</si>
  <si>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</si>
  <si>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</si>
  <si>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</si>
  <si>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</si>
  <si>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</si>
  <si>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</si>
  <si>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</si>
  <si>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</si>
  <si>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</si>
  <si>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</si>
  <si>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</si>
  <si>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</si>
  <si>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</si>
  <si>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</si>
  <si>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</si>
  <si>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</si>
  <si>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</si>
  <si>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</si>
  <si>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</si>
  <si>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</si>
  <si>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</si>
  <si>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</si>
  <si>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</si>
  <si>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</si>
  <si>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</si>
  <si>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</si>
  <si>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</si>
  <si>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</si>
  <si>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</si>
  <si>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</si>
  <si>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</si>
  <si>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</si>
  <si>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</si>
  <si>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</si>
  <si>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</si>
  <si>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</si>
  <si>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</si>
  <si>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</si>
  <si>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</si>
  <si>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</si>
  <si>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</si>
  <si>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</si>
  <si>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</si>
  <si>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</si>
  <si>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</si>
  <si>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</si>
  <si>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</si>
  <si>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</si>
  <si>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</si>
  <si>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</si>
  <si>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</si>
  <si>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</si>
  <si>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</si>
  <si>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</si>
  <si>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</si>
  <si>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</si>
  <si>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</si>
  <si>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</si>
  <si>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</si>
  <si>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</si>
  <si>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</si>
  <si>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</si>
  <si>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</si>
  <si>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</si>
  <si>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</si>
  <si>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</si>
  <si>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</si>
  <si>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</si>
  <si>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</si>
  <si>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</si>
  <si>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</si>
  <si>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</si>
  <si>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</si>
  <si>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</si>
  <si>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</si>
  <si>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</si>
  <si>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</si>
  <si>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</si>
  <si>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</si>
  <si>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</si>
  <si>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</si>
  <si>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</si>
  <si>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</si>
  <si>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</si>
  <si>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</si>
  <si>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</si>
  <si>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</si>
  <si>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</si>
  <si>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</si>
  <si>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</si>
  <si>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</si>
  <si>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</si>
  <si>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</si>
  <si>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</si>
  <si>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</si>
  <si>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</si>
  <si>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</si>
  <si>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</si>
  <si>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</si>
  <si>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</si>
  <si>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</si>
  <si>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</si>
  <si>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</si>
  <si>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</si>
  <si>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</si>
  <si>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</si>
  <si>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</si>
  <si>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</si>
  <si>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</si>
  <si>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</si>
  <si>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</si>
  <si>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</si>
  <si>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</si>
  <si>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</si>
  <si>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</si>
  <si>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</si>
  <si>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</si>
  <si>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</si>
  <si>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</si>
  <si>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</si>
  <si>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</si>
  <si>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</si>
  <si>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</si>
  <si>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</si>
  <si>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</si>
  <si>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</si>
  <si>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</si>
  <si>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</si>
  <si>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</si>
  <si>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</si>
  <si>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</si>
  <si>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</si>
  <si>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</si>
  <si>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</si>
  <si>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</si>
  <si>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</si>
  <si>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</si>
  <si>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</si>
  <si>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</si>
  <si>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</si>
  <si>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</si>
  <si>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</si>
  <si>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</si>
  <si>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</si>
  <si>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</si>
  <si>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</si>
  <si>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</si>
  <si>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</si>
  <si>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</si>
  <si>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</si>
  <si>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</si>
  <si>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</si>
  <si>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</si>
  <si>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</si>
  <si>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</si>
  <si>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</si>
  <si>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</si>
  <si>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</si>
  <si>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</si>
  <si>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</si>
  <si>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</si>
  <si>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</si>
  <si>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</si>
  <si>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</si>
  <si>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</si>
  <si>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</si>
  <si>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</si>
  <si>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</si>
  <si>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</si>
  <si>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</si>
  <si>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</si>
  <si>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</si>
  <si>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</si>
  <si>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</si>
  <si>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</si>
  <si>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</si>
  <si>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</si>
  <si>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</si>
  <si>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</si>
  <si>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</si>
  <si>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</si>
  <si>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</si>
  <si>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</si>
  <si>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</si>
  <si>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</si>
  <si>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</si>
  <si>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</si>
  <si>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</si>
  <si>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</si>
  <si>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</si>
  <si>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</si>
  <si>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</si>
  <si>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</si>
  <si>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</si>
  <si>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</si>
  <si>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</si>
  <si>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</si>
  <si>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</si>
  <si>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</si>
  <si>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</si>
  <si>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</si>
  <si>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</si>
  <si>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</si>
  <si>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</si>
  <si>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</si>
  <si>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</si>
  <si>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</si>
  <si>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</si>
  <si>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</si>
  <si>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</si>
  <si>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</si>
  <si>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</si>
  <si>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</si>
  <si>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</si>
  <si>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</si>
  <si>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</si>
  <si>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</si>
  <si>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</si>
  <si>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</si>
  <si>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</si>
  <si>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</si>
  <si>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</si>
  <si>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</si>
  <si>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</si>
  <si>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</si>
  <si>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</si>
  <si>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</si>
  <si>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</si>
  <si>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</si>
  <si>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</si>
  <si>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</si>
  <si>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</si>
  <si>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</si>
  <si>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</si>
  <si>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</si>
  <si>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</si>
  <si>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</si>
  <si>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</si>
  <si>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</si>
  <si>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</si>
  <si>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</si>
  <si>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</si>
  <si>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</si>
  <si>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</si>
  <si>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</si>
  <si>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</si>
  <si>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</si>
  <si>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</si>
  <si>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</si>
  <si>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</si>
  <si>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</si>
  <si>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</si>
  <si>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</si>
  <si>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</si>
  <si>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</si>
  <si>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</si>
  <si>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</si>
  <si>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</si>
  <si>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</si>
  <si>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</si>
  <si>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</si>
  <si>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</si>
  <si>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</si>
  <si>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</si>
  <si>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</si>
  <si>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</si>
  <si>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</si>
  <si>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</si>
  <si>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</si>
  <si>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</si>
  <si>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</si>
  <si>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</si>
  <si>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</si>
  <si>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</si>
  <si>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</si>
  <si>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</si>
  <si>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</si>
  <si>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</si>
  <si>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</si>
  <si>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</si>
  <si>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</si>
  <si>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</si>
  <si>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</si>
  <si>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</si>
  <si>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</si>
  <si>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</si>
  <si>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</si>
  <si>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</si>
  <si>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</si>
  <si>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</si>
  <si>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</si>
  <si>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</si>
  <si>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</si>
  <si>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</si>
  <si>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</si>
  <si>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</si>
  <si>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</si>
  <si>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</si>
  <si>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</si>
  <si>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</si>
  <si>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</si>
  <si>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</si>
  <si>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</si>
  <si>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</si>
  <si>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</si>
  <si>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</si>
  <si>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</si>
  <si>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</si>
  <si>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</si>
  <si>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</si>
  <si>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</si>
  <si>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</si>
  <si>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</si>
  <si>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</si>
  <si>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</si>
  <si>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</si>
  <si>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</si>
  <si>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</si>
  <si>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</si>
  <si>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</si>
  <si>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</si>
  <si>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</si>
  <si>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</si>
  <si>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</si>
  <si>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</si>
  <si>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</si>
  <si>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</si>
  <si>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</si>
  <si>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</si>
  <si>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</si>
  <si>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</si>
  <si>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</si>
  <si>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</si>
  <si>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</si>
  <si>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</si>
  <si>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</si>
  <si>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</si>
  <si>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</si>
  <si>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</si>
  <si>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</si>
  <si>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</si>
  <si>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</si>
  <si>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</si>
  <si>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</si>
  <si>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</si>
  <si>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</si>
  <si>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</si>
  <si>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</si>
  <si>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</si>
  <si>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</si>
  <si>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</si>
  <si>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</si>
  <si>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</si>
  <si>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</si>
  <si>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</si>
  <si>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</si>
  <si>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</si>
  <si>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</si>
  <si>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</si>
  <si>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</si>
  <si>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</si>
  <si>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</si>
  <si>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</si>
  <si>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</si>
  <si>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</si>
  <si>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</si>
  <si>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</si>
  <si>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</si>
  <si>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</si>
  <si>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</si>
  <si>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</si>
  <si>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</si>
  <si>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</si>
  <si>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</si>
  <si>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</si>
  <si>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</si>
  <si>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</si>
  <si>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</si>
  <si>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</si>
  <si>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</si>
  <si>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</si>
  <si>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</si>
  <si>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</si>
  <si>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</si>
  <si>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</si>
  <si>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</si>
  <si>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</si>
  <si>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</si>
  <si>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</si>
  <si>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</si>
  <si>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</si>
  <si>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</si>
  <si>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</si>
  <si>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</si>
  <si>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</si>
  <si>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</si>
  <si>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</si>
  <si>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</si>
  <si>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</si>
  <si>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</si>
  <si>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</si>
  <si>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</si>
  <si>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</si>
  <si>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</si>
  <si>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</si>
  <si>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</si>
  <si>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</si>
  <si>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</si>
  <si>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</si>
  <si>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</si>
  <si>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</si>
  <si>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</si>
  <si>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</si>
  <si>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</si>
  <si>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</si>
  <si>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</si>
  <si>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</si>
  <si>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</si>
  <si>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</si>
  <si>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</si>
  <si>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</si>
  <si>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</si>
  <si>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</si>
  <si>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</si>
  <si>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</si>
  <si>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</si>
  <si>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</si>
  <si>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</si>
  <si>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</si>
  <si>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</si>
  <si>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</si>
  <si>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</si>
  <si>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</si>
  <si>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</si>
  <si>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</si>
  <si>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</si>
  <si>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</si>
  <si>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</si>
  <si>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</si>
  <si>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</si>
  <si>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</si>
  <si>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</si>
  <si>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</si>
  <si>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</si>
  <si>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</si>
  <si>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</si>
  <si>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</si>
  <si>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</si>
  <si>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</si>
  <si>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</si>
  <si>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</si>
  <si>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</si>
  <si>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</si>
  <si>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</si>
  <si>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</si>
  <si>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</si>
  <si>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</si>
  <si>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</si>
  <si>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</si>
  <si>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</si>
  <si>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</si>
  <si>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</si>
  <si>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</si>
  <si>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</si>
  <si>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</si>
  <si>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</si>
  <si>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</si>
  <si>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</si>
  <si>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</si>
  <si>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</si>
  <si>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</si>
  <si>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</si>
  <si>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</si>
  <si>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</si>
  <si>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</si>
  <si>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</si>
  <si>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</si>
  <si>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</si>
  <si>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</si>
  <si>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</si>
  <si>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</si>
  <si>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</si>
  <si>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</si>
  <si>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</si>
  <si>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</si>
  <si>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</si>
  <si>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</si>
  <si>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</si>
  <si>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</si>
  <si>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</si>
  <si>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</si>
  <si>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</si>
  <si>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</si>
  <si>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</si>
  <si>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</si>
  <si>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</si>
  <si>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</si>
  <si>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</si>
  <si>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</si>
  <si>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</si>
  <si>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</si>
  <si>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</si>
  <si>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</si>
  <si>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</si>
  <si>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</si>
  <si>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</si>
  <si>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</si>
  <si>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</si>
  <si>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</si>
  <si>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</si>
  <si>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</si>
  <si>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</si>
  <si>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</si>
  <si>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</si>
  <si>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</si>
  <si>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</si>
  <si>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</si>
  <si>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</si>
  <si>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</si>
  <si>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</si>
  <si>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</si>
  <si>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</si>
  <si>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</si>
  <si>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</si>
  <si>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</si>
  <si>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</si>
  <si>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</si>
  <si>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</si>
  <si>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</si>
  <si>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</si>
  <si>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</si>
  <si>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</si>
  <si>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</si>
  <si>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</si>
  <si>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</si>
  <si>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</si>
  <si>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</si>
  <si>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</si>
  <si>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</si>
  <si>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</si>
  <si>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</si>
  <si>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</si>
  <si>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</si>
  <si>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</si>
  <si>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</si>
  <si>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</si>
  <si>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</si>
  <si>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</si>
  <si>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</si>
  <si>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</si>
  <si>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</si>
  <si>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</si>
  <si>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</si>
  <si>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</si>
  <si>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</si>
  <si>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</si>
  <si>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</si>
  <si>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</si>
  <si>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</si>
  <si>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</si>
  <si>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</si>
  <si>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</si>
  <si>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</si>
  <si>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</si>
  <si>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</si>
  <si>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</si>
  <si>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</si>
  <si>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</si>
  <si>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</si>
  <si>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</si>
  <si>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</si>
  <si>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</si>
  <si>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</si>
  <si>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</si>
  <si>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</si>
  <si>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</si>
  <si>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</si>
  <si>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</si>
  <si>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</si>
  <si>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</si>
  <si>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</si>
  <si>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</si>
  <si>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</si>
  <si>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</si>
  <si>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</si>
  <si>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</si>
  <si>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</si>
  <si>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</si>
  <si>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</si>
  <si>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</si>
  <si>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</si>
  <si>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</si>
  <si>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</si>
  <si>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</si>
  <si>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</si>
  <si>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</si>
  <si>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</si>
  <si>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</si>
  <si>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</si>
  <si>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</si>
  <si>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</si>
  <si>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</si>
  <si>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</si>
  <si>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</si>
  <si>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</si>
  <si>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</si>
  <si>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</si>
  <si>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</si>
  <si>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</si>
  <si>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</si>
  <si>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</si>
  <si>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</si>
  <si>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</si>
  <si>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</si>
  <si>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</si>
  <si>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</si>
  <si>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</si>
  <si>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</si>
  <si>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</si>
  <si>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</si>
  <si>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</si>
  <si>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</si>
  <si>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</si>
  <si>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</si>
  <si>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</si>
  <si>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</si>
  <si>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</si>
  <si>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</si>
  <si>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</si>
  <si>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</si>
  <si>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</si>
  <si>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</si>
  <si>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</si>
  <si>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</si>
  <si>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</si>
  <si>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</si>
  <si>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</si>
  <si>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</si>
  <si>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</si>
  <si>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</si>
  <si>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</si>
  <si>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</si>
  <si>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</si>
  <si>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</si>
  <si>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</si>
  <si>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</si>
  <si>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</si>
  <si>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</si>
  <si>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</si>
  <si>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</si>
  <si>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</si>
  <si>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</si>
  <si>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</si>
  <si>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</si>
  <si>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</si>
  <si>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</si>
  <si>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</si>
  <si>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</si>
  <si>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</si>
  <si>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</si>
  <si>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</si>
  <si>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</si>
  <si>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</si>
  <si>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</si>
  <si>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</si>
  <si>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</si>
  <si>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</si>
  <si>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</si>
  <si>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</si>
  <si>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</si>
  <si>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</si>
  <si>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</si>
  <si>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</si>
  <si>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</si>
  <si>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</si>
  <si>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</si>
  <si>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</si>
  <si>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</si>
  <si>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</si>
  <si>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</si>
  <si>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</si>
  <si>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</si>
  <si>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</si>
  <si>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</si>
  <si>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</si>
  <si>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</si>
  <si>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</si>
  <si>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</si>
  <si>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</si>
  <si>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</si>
  <si>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</si>
  <si>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</si>
  <si>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</si>
  <si>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</si>
  <si>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</si>
  <si>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</si>
  <si>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</si>
  <si>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</si>
  <si>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</si>
  <si>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</si>
  <si>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</si>
  <si>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</si>
  <si>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</si>
  <si>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</si>
  <si>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</si>
  <si>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</si>
  <si>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</si>
  <si>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</si>
  <si>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</si>
  <si>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</si>
  <si>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</si>
  <si>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</si>
  <si>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</si>
  <si>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</si>
  <si>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</si>
  <si>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</si>
  <si>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</si>
  <si>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</si>
  <si>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</si>
  <si>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</si>
  <si>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</si>
  <si>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</si>
  <si>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</si>
  <si>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</si>
  <si>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</si>
  <si>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</si>
  <si>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</si>
  <si>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</si>
  <si>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</si>
  <si>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</si>
  <si>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</si>
  <si>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</si>
  <si>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</si>
  <si>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</si>
  <si>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</si>
  <si>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</si>
  <si>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</si>
  <si>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</si>
  <si>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</si>
  <si>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</si>
  <si>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</si>
  <si>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</si>
  <si>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</si>
  <si>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</si>
  <si>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</si>
  <si>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</si>
  <si>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</si>
  <si>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</si>
  <si>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</si>
  <si>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</si>
  <si>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</si>
  <si>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</si>
  <si>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</si>
  <si>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</si>
  <si>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</si>
  <si>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</si>
  <si>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</si>
  <si>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</si>
  <si>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</si>
  <si>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</si>
  <si>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</si>
  <si>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</si>
  <si>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</si>
  <si>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</si>
  <si>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</si>
  <si>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</si>
  <si>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</si>
  <si>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</si>
  <si>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</si>
  <si>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</si>
  <si>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</si>
  <si>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</si>
  <si>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</si>
  <si>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</si>
  <si>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</si>
  <si>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</si>
  <si>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</si>
  <si>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</si>
  <si>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</si>
  <si>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</si>
  <si>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</si>
  <si>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</si>
  <si>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</si>
  <si>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</si>
  <si>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</si>
  <si>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</si>
  <si>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</si>
  <si>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</si>
  <si>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</si>
  <si>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</si>
  <si>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</si>
  <si>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</si>
  <si>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</si>
  <si>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</si>
  <si>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</si>
  <si>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</si>
  <si>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</si>
  <si>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</si>
  <si>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</si>
  <si>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</si>
  <si>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</si>
  <si>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</si>
  <si>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</si>
  <si>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</si>
  <si>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</si>
  <si>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</si>
  <si>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</si>
  <si>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</si>
  <si>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</si>
  <si>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</si>
  <si>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</si>
  <si>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</si>
  <si>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</si>
  <si>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</si>
  <si>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</si>
  <si>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</si>
  <si>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</si>
  <si>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</si>
  <si>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</si>
  <si>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</si>
  <si>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</si>
  <si>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</si>
  <si>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</si>
  <si>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</si>
  <si>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</si>
  <si>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</si>
  <si>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</si>
  <si>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</si>
  <si>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</si>
  <si>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</si>
  <si>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</si>
  <si>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</si>
  <si>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</si>
  <si>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</si>
  <si>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</si>
  <si>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</si>
  <si>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</si>
  <si>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</si>
  <si>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</si>
  <si>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</si>
  <si>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</si>
  <si>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</si>
  <si>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</si>
  <si>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</si>
  <si>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</si>
  <si>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</si>
  <si>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</si>
  <si>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</si>
  <si>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</si>
  <si>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</si>
  <si>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</si>
  <si>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</si>
  <si>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</si>
  <si>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</si>
  <si>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</si>
  <si>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</si>
  <si>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</si>
  <si>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</si>
  <si>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</si>
  <si>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</si>
  <si>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</si>
  <si>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</si>
  <si>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</si>
  <si>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</si>
  <si>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</si>
  <si>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</si>
  <si>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</si>
  <si>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</si>
  <si>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</si>
  <si>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</si>
  <si>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</si>
  <si>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</si>
  <si>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</si>
  <si>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</si>
  <si>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</si>
  <si>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</si>
  <si>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</si>
  <si>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</si>
  <si>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</si>
  <si>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</si>
  <si>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</si>
  <si>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</si>
  <si>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</si>
  <si>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</si>
  <si>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</si>
  <si>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</si>
  <si>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</si>
  <si>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</si>
  <si>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</si>
  <si>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</si>
  <si>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</si>
  <si>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</si>
  <si>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</si>
  <si>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</si>
  <si>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</si>
  <si>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</si>
  <si>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</si>
  <si>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</si>
  <si>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</si>
  <si>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</si>
  <si>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</si>
  <si>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</si>
  <si>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</si>
  <si>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</si>
  <si>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</si>
  <si>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</si>
  <si>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</si>
  <si>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</si>
  <si>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</si>
  <si>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</si>
  <si>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</si>
  <si>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</si>
  <si>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</si>
  <si>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</si>
  <si>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</si>
  <si>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</si>
  <si>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</si>
  <si>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</si>
  <si>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</si>
  <si>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</si>
  <si>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</si>
  <si>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</si>
  <si>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</si>
  <si>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</si>
  <si>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</si>
  <si>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</si>
  <si>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</si>
  <si>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</si>
  <si>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</si>
  <si>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</si>
  <si>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</si>
  <si>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</si>
  <si>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</si>
  <si>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</si>
  <si>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</si>
  <si>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</si>
  <si>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</si>
  <si>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</si>
  <si>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</si>
  <si>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</si>
  <si>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</si>
  <si>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</si>
  <si>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</si>
  <si>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</si>
  <si>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</si>
  <si>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</si>
  <si>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</si>
  <si>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</si>
  <si>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</si>
  <si>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</si>
  <si>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</si>
  <si>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</si>
  <si>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</si>
  <si>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</si>
  <si>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</si>
  <si>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</si>
  <si>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</si>
  <si>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</si>
  <si>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</si>
  <si>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</si>
  <si>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</si>
  <si>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</si>
  <si>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</si>
  <si>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</si>
  <si>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</si>
  <si>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</si>
  <si>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</si>
  <si>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</si>
  <si>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</si>
  <si>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</si>
  <si>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</si>
  <si>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</si>
  <si>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</si>
  <si>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</si>
  <si>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</si>
  <si>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</si>
  <si>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</si>
  <si>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</si>
  <si>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</si>
  <si>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</si>
  <si>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</si>
  <si>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</si>
  <si>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</si>
  <si>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</si>
  <si>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</si>
  <si>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</si>
  <si>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</si>
  <si>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</si>
  <si>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</si>
  <si>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</si>
  <si>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</si>
  <si>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</si>
  <si>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</si>
  <si>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</si>
  <si>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</si>
  <si>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</si>
  <si>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</si>
  <si>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</si>
  <si>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</si>
  <si>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</si>
  <si>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</si>
  <si>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</si>
  <si>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</si>
  <si>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</si>
  <si>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</si>
  <si>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</si>
  <si>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</si>
  <si>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</si>
  <si>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</si>
  <si>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</si>
  <si>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</si>
  <si>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</si>
  <si>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</si>
  <si>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</si>
  <si>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</si>
  <si>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</si>
  <si>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</si>
  <si>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</si>
  <si>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</si>
  <si>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</si>
  <si>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</si>
  <si>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</si>
  <si>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</si>
  <si>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</si>
  <si>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</si>
  <si>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</si>
  <si>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</si>
  <si>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</si>
  <si>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</si>
  <si>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</si>
  <si>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</si>
  <si>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</si>
  <si>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</si>
  <si>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</si>
  <si>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</si>
  <si>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</si>
  <si>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</si>
  <si>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</si>
  <si>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</si>
  <si>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</si>
  <si>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</si>
  <si>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</si>
  <si>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</si>
  <si>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</si>
  <si>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</si>
  <si>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</si>
  <si>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</si>
  <si>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</si>
  <si>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</si>
  <si>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</si>
  <si>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</si>
  <si>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</si>
  <si>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</si>
  <si>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</si>
  <si>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</si>
  <si>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</si>
  <si>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</si>
  <si>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</si>
  <si>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</si>
  <si>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</si>
  <si>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</si>
  <si>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</si>
  <si>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</si>
  <si>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</si>
  <si>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</si>
  <si>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</si>
  <si>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</si>
  <si>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</si>
  <si>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</si>
  <si>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</si>
  <si>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</si>
  <si>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</si>
  <si>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</si>
  <si>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</si>
  <si>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</si>
  <si>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</si>
  <si>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</si>
  <si>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</si>
  <si>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</si>
  <si>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</si>
  <si>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</si>
  <si>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</si>
  <si>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</si>
  <si>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</si>
  <si>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</si>
  <si>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</si>
  <si>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</si>
  <si>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</si>
  <si>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</si>
  <si>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</si>
  <si>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</si>
  <si>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</si>
  <si>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</si>
  <si>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</si>
  <si>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</si>
  <si>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</si>
  <si>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</si>
  <si>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</si>
  <si>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</si>
  <si>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</si>
  <si>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</si>
  <si>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</si>
  <si>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</si>
  <si>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</si>
  <si>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</si>
  <si>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</si>
  <si>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</si>
  <si>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</si>
  <si>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</si>
  <si>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</si>
  <si>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</si>
  <si>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</si>
  <si>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</si>
  <si>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</si>
  <si>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</si>
  <si>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</si>
  <si>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</si>
  <si>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</si>
  <si>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</si>
  <si>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</si>
  <si>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</si>
  <si>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</si>
  <si>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</si>
  <si>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</si>
  <si>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</si>
  <si>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</si>
  <si>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</si>
  <si>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</si>
  <si>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</si>
  <si>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</si>
  <si>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</si>
  <si>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</si>
  <si>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</si>
  <si>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</si>
  <si>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</si>
  <si>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</si>
  <si>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</si>
  <si>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</si>
  <si>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</si>
  <si>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</si>
  <si>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</si>
  <si>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</si>
  <si>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</si>
  <si>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</si>
  <si>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</si>
  <si>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</si>
  <si>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</si>
  <si>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</si>
  <si>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</si>
  <si>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</si>
  <si>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</si>
  <si>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</si>
  <si>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</si>
  <si>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</si>
  <si>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</si>
  <si>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</si>
  <si>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</si>
  <si>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</si>
  <si>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</si>
  <si>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</si>
  <si>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</si>
  <si>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</si>
  <si>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</si>
  <si>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</si>
  <si>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</si>
  <si>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</si>
  <si>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</si>
  <si>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</si>
  <si>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</si>
  <si>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</si>
  <si>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</si>
  <si>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</si>
  <si>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</si>
  <si>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</si>
  <si>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</si>
  <si>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</si>
  <si>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</si>
  <si>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</si>
  <si>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</si>
  <si>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</si>
  <si>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</si>
  <si>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</si>
  <si>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</si>
  <si>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</si>
  <si>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</si>
  <si>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</si>
  <si>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</si>
  <si>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</si>
  <si>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</si>
  <si>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</si>
  <si>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</si>
  <si>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</si>
  <si>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</si>
  <si>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</si>
  <si>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</si>
  <si>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</si>
  <si>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</si>
  <si>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</si>
  <si>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</si>
  <si>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</si>
  <si>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</si>
  <si>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</si>
  <si>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</si>
  <si>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</si>
  <si>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</si>
  <si>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</si>
  <si>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</si>
  <si>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</si>
  <si>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</si>
  <si>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</si>
  <si>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</si>
  <si>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</si>
  <si>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</si>
  <si>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</si>
  <si>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</si>
  <si>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</si>
  <si>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</si>
  <si>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</si>
  <si>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</si>
  <si>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</si>
  <si>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</si>
  <si>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</si>
  <si>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</si>
  <si>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</si>
  <si>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</si>
  <si>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</si>
  <si>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</si>
  <si>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</si>
  <si>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</si>
  <si>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</si>
  <si>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</si>
  <si>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</si>
  <si>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</si>
  <si>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</si>
  <si>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</si>
  <si>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</si>
  <si>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</si>
  <si>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</si>
  <si>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</si>
  <si>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</si>
  <si>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</si>
  <si>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</si>
  <si>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</si>
  <si>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</si>
  <si>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</si>
  <si>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</si>
  <si>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</si>
  <si>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</si>
  <si>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</si>
  <si>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</si>
  <si>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</si>
  <si>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</si>
  <si>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</si>
  <si>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</si>
  <si>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</si>
  <si>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</si>
  <si>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</si>
  <si>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</si>
  <si>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</si>
  <si>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</si>
  <si>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</si>
  <si>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</si>
  <si>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</si>
  <si>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</si>
  <si>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</si>
  <si>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</si>
  <si>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</si>
  <si>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</si>
  <si>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</si>
  <si>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</si>
  <si>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</si>
  <si>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</si>
  <si>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</si>
  <si>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</si>
  <si>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</si>
  <si>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</si>
  <si>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</si>
  <si>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</si>
  <si>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</si>
  <si>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</si>
  <si>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</si>
  <si>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</si>
  <si>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</si>
  <si>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</si>
  <si>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</si>
  <si>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</si>
  <si>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</si>
  <si>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</si>
  <si>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</si>
  <si>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</si>
  <si>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</si>
  <si>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</si>
  <si>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</si>
  <si>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</si>
  <si>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</si>
  <si>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</si>
  <si>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</si>
  <si>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</si>
  <si>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</si>
  <si>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</si>
  <si>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</si>
  <si>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</si>
  <si>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</si>
  <si>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</si>
  <si>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</si>
  <si>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</si>
  <si>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</si>
  <si>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</si>
  <si>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</si>
  <si>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</si>
  <si>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</si>
  <si>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</si>
  <si>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</si>
  <si>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</si>
  <si>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</si>
  <si>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</si>
  <si>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</si>
  <si>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</si>
  <si>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</si>
  <si>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</si>
  <si>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</si>
  <si>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</si>
  <si>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</si>
  <si>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</si>
  <si>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</si>
  <si>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</si>
  <si>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</si>
  <si>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</si>
  <si>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</si>
  <si>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</si>
  <si>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</si>
  <si>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</si>
  <si>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</si>
  <si>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</si>
  <si>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</si>
  <si>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</si>
  <si>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</si>
  <si>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</si>
  <si>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</si>
  <si>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</si>
  <si>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</si>
  <si>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</si>
  <si>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</si>
  <si>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</si>
  <si>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</si>
  <si>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</si>
  <si>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</si>
  <si>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</si>
  <si>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</si>
  <si>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</si>
  <si>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</si>
  <si>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</si>
  <si>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</si>
  <si>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</si>
  <si>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</si>
  <si>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</si>
  <si>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</si>
  <si>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</si>
  <si>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</si>
  <si>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</si>
  <si>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</si>
  <si>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</si>
  <si>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</si>
  <si>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</si>
  <si>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</si>
  <si>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</si>
  <si>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</si>
  <si>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</si>
  <si>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</si>
  <si>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</si>
  <si>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</si>
  <si>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</si>
  <si>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</si>
  <si>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</si>
  <si>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</si>
  <si>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</si>
  <si>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</si>
  <si>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</si>
  <si>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</si>
  <si>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</si>
  <si>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</si>
  <si>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</si>
  <si>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</si>
  <si>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</si>
  <si>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</si>
  <si>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</si>
  <si>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</si>
  <si>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</si>
  <si>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</si>
  <si>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</si>
  <si>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</si>
  <si>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</si>
  <si>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</si>
  <si>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</si>
  <si>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</si>
  <si>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</si>
  <si>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</si>
  <si>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</si>
  <si>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</si>
  <si>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</si>
  <si>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</si>
  <si>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</si>
  <si>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</si>
  <si>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</si>
  <si>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</si>
  <si>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</si>
  <si>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</si>
  <si>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</si>
  <si>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</si>
  <si>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</si>
  <si>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</si>
  <si>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</si>
  <si>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</si>
  <si>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</si>
  <si>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</si>
  <si>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</si>
  <si>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</si>
  <si>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</si>
  <si>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</si>
  <si>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</si>
  <si>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</si>
  <si>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</si>
  <si>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</si>
  <si>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</si>
  <si>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</si>
  <si>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</si>
  <si>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</si>
  <si>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</si>
  <si>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</si>
  <si>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</si>
  <si>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</si>
  <si>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</si>
  <si>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</si>
  <si>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</si>
  <si>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</si>
  <si>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</si>
  <si>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</si>
  <si>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</si>
  <si>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</si>
  <si>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</si>
  <si>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</si>
  <si>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</si>
  <si>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</si>
  <si>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</si>
  <si>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</si>
  <si>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</si>
  <si>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</si>
  <si>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</si>
  <si>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</si>
  <si>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</si>
  <si>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</si>
  <si>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</si>
  <si>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</si>
  <si>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</si>
  <si>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</si>
  <si>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</si>
  <si>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</si>
  <si>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</si>
  <si>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</si>
  <si>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</si>
  <si>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</si>
  <si>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</si>
  <si>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</si>
  <si>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</si>
  <si>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</si>
  <si>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</si>
  <si>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</si>
  <si>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</si>
  <si>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</si>
  <si>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</si>
  <si>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</si>
  <si>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</si>
  <si>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</si>
  <si>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</si>
  <si>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</si>
  <si>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</si>
  <si>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</si>
  <si>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</si>
  <si>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</si>
  <si>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</si>
  <si>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</si>
  <si>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</si>
  <si>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</si>
  <si>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</si>
  <si>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</si>
  <si>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</si>
  <si>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</si>
  <si>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</si>
  <si>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</si>
  <si>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</si>
  <si>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</si>
  <si>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</si>
  <si>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</si>
  <si>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</si>
  <si>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</si>
  <si>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</si>
  <si>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</si>
  <si>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</si>
  <si>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</si>
  <si>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</si>
  <si>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</si>
  <si>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</si>
  <si>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</si>
  <si>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</si>
  <si>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</si>
  <si>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</si>
  <si>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</si>
  <si>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</si>
  <si>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</si>
  <si>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</si>
  <si>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</si>
  <si>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</si>
  <si>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</si>
  <si>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</si>
  <si>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</si>
  <si>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</si>
  <si>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</si>
  <si>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</si>
  <si>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</si>
  <si>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</si>
  <si>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</si>
  <si>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</si>
  <si>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</si>
  <si>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</si>
  <si>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</si>
  <si>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</si>
  <si>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</si>
  <si>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</si>
  <si>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</si>
  <si>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</si>
  <si>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</si>
  <si>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</si>
  <si>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</si>
  <si>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</si>
  <si>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</si>
  <si>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</si>
  <si>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</si>
  <si>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</si>
  <si>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</si>
  <si>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</si>
  <si>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</si>
  <si>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</si>
  <si>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</si>
  <si>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</si>
  <si>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</si>
  <si>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</si>
  <si>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</si>
  <si>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</si>
  <si>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</si>
  <si>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</si>
  <si>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</si>
  <si>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</si>
  <si>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</si>
  <si>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</si>
  <si>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</si>
  <si>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</si>
  <si>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</si>
  <si>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</si>
  <si>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</si>
  <si>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</si>
  <si>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</si>
  <si>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</si>
  <si>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</si>
  <si>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</si>
  <si>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</si>
  <si>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</si>
  <si>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</si>
  <si>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</si>
  <si>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</si>
  <si>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</si>
  <si>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</si>
  <si>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</si>
  <si>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</si>
  <si>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</si>
  <si>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</si>
  <si>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</si>
  <si>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</si>
  <si>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</si>
  <si>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</si>
  <si>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</si>
  <si>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</si>
  <si>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</si>
  <si>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</si>
  <si>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</si>
  <si>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</si>
  <si>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</si>
  <si>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</si>
  <si>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</si>
  <si>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</si>
  <si>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</si>
  <si>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</si>
  <si>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</si>
  <si>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</si>
  <si>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</si>
  <si>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</si>
  <si>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</si>
  <si>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</si>
  <si>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</si>
  <si>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</si>
  <si>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</si>
  <si>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</si>
  <si>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</si>
  <si>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</si>
  <si>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</si>
  <si>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</si>
  <si>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</si>
  <si>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</si>
  <si>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</si>
  <si>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</si>
  <si>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</si>
  <si>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</si>
  <si>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</si>
  <si>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</si>
  <si>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</si>
  <si>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</si>
  <si>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</si>
  <si>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</si>
  <si>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</si>
  <si>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</si>
  <si>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</si>
  <si>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</si>
  <si>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</si>
  <si>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</si>
  <si>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</si>
  <si>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</si>
  <si>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</si>
  <si>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</si>
  <si>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</si>
  <si>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</si>
  <si>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</si>
  <si>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</si>
  <si>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</si>
  <si>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</si>
  <si>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</si>
  <si>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</si>
  <si>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</si>
  <si>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</si>
  <si>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</si>
  <si>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</si>
  <si>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</si>
  <si>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</si>
  <si>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</si>
  <si>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</si>
  <si>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</si>
  <si>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</si>
  <si>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</si>
  <si>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</si>
  <si>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</si>
  <si>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</si>
  <si>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</si>
  <si>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</si>
  <si>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</si>
  <si>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</si>
  <si>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</si>
  <si>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</si>
  <si>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</si>
  <si>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</si>
  <si>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</si>
  <si>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</si>
  <si>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</si>
  <si>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</si>
  <si>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</si>
  <si>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</si>
  <si>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</si>
  <si>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</si>
  <si>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</si>
  <si>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</si>
  <si>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</si>
  <si>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</si>
  <si>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</si>
  <si>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</si>
  <si>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</si>
  <si>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</si>
  <si>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</si>
  <si>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</si>
  <si>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</si>
  <si>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</si>
  <si>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</si>
  <si>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</si>
  <si>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</si>
  <si>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</si>
  <si>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</si>
  <si>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</si>
  <si>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</si>
  <si>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</si>
  <si>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</si>
  <si>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</si>
  <si>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</si>
  <si>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</si>
  <si>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</si>
  <si>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</si>
  <si>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</si>
  <si>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</si>
  <si>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</si>
  <si>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</si>
  <si>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</si>
  <si>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</si>
  <si>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</si>
  <si>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</si>
  <si>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</si>
  <si>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</si>
  <si>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</si>
  <si>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</si>
  <si>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</si>
  <si>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</si>
  <si>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</si>
  <si>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</si>
  <si>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</si>
  <si>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</si>
  <si>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</si>
  <si>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</si>
  <si>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</si>
  <si>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</si>
  <si>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</si>
  <si>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</si>
  <si>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</si>
  <si>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</si>
  <si>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</si>
  <si>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</si>
  <si>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</si>
  <si>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</si>
  <si>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</si>
  <si>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</si>
  <si>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</si>
  <si>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</si>
  <si>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</si>
  <si>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</si>
  <si>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</si>
  <si>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</si>
  <si>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</si>
  <si>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</si>
  <si>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</si>
  <si>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</si>
  <si>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</si>
  <si>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</si>
  <si>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</si>
  <si>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</si>
  <si>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</si>
  <si>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</si>
  <si>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</si>
  <si>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</si>
  <si>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</si>
  <si>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</si>
  <si>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</si>
  <si>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</si>
  <si>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</si>
  <si>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</si>
  <si>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</si>
  <si>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</si>
  <si>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</si>
  <si>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</si>
  <si>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</si>
  <si>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</si>
  <si>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</si>
  <si>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</si>
  <si>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</si>
  <si>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</si>
  <si>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</si>
  <si>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</si>
  <si>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</si>
  <si>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</si>
  <si>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</si>
  <si>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</si>
  <si>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</si>
  <si>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</si>
  <si>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</si>
  <si>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</si>
  <si>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</si>
  <si>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</si>
  <si>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</si>
  <si>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</si>
  <si>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</si>
  <si>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</si>
  <si>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</si>
  <si>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</si>
  <si>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</si>
  <si>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</si>
  <si>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</si>
  <si>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</si>
  <si>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</si>
  <si>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</si>
  <si>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</si>
  <si>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</si>
  <si>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</si>
  <si>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</si>
  <si>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</si>
  <si>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</si>
  <si>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</si>
  <si>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</si>
  <si>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</si>
  <si>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</si>
  <si>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</si>
  <si>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</si>
  <si>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</si>
  <si>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</si>
  <si>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</si>
  <si>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</si>
  <si>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</si>
  <si>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</si>
  <si>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</si>
  <si>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</si>
  <si>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</si>
  <si>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</si>
  <si>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</si>
  <si>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</si>
  <si>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</si>
  <si>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</si>
  <si>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</si>
  <si>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</si>
  <si>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</si>
  <si>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</si>
  <si>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</si>
  <si>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</si>
  <si>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</si>
  <si>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</si>
  <si>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</si>
  <si>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</si>
  <si>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</si>
  <si>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</si>
  <si>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</si>
  <si>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</si>
  <si>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</si>
  <si>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</si>
  <si>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</si>
  <si>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</si>
  <si>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</si>
  <si>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</si>
  <si>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</si>
  <si>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</si>
  <si>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</si>
  <si>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</si>
  <si>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</si>
  <si>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</si>
  <si>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</si>
  <si>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</si>
  <si>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</si>
  <si>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</si>
  <si>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</si>
  <si>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</si>
  <si>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</si>
  <si>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</si>
  <si>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</si>
  <si>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</si>
  <si>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</si>
  <si>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</si>
  <si>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</si>
  <si>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</si>
  <si>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</si>
  <si>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</si>
  <si>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</si>
  <si>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</si>
  <si>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</si>
  <si>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</si>
  <si>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</si>
  <si>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</si>
  <si>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</si>
  <si>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</si>
  <si>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</si>
  <si>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</si>
  <si>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</si>
  <si>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</si>
  <si>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</si>
  <si>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</si>
  <si>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</si>
  <si>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</si>
  <si>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</si>
  <si>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</si>
  <si>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</si>
  <si>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</si>
  <si>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</si>
  <si>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</si>
  <si>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</si>
  <si>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</si>
  <si>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</si>
  <si>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</si>
  <si>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</si>
  <si>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</si>
  <si>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</si>
  <si>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</si>
  <si>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</si>
  <si>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</si>
  <si>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</si>
  <si>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</si>
  <si>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</si>
  <si>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</si>
  <si>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</si>
  <si>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</si>
  <si>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</si>
  <si>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</si>
  <si>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</si>
  <si>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</si>
  <si>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</si>
  <si>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</si>
  <si>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</si>
  <si>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</si>
  <si>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</si>
  <si>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</si>
  <si>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</si>
  <si>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</si>
  <si>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</si>
  <si>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</si>
  <si>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</si>
  <si>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</si>
  <si>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</si>
  <si>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</si>
  <si>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</si>
  <si>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</si>
  <si>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</si>
  <si>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</si>
  <si>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</si>
  <si>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</si>
  <si>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</si>
  <si>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</si>
  <si>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</si>
  <si>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</si>
  <si>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</si>
  <si>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</si>
  <si>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</si>
  <si>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</si>
  <si>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</si>
  <si>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</si>
  <si>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</si>
  <si>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</si>
  <si>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</si>
  <si>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</si>
  <si>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</si>
  <si>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</si>
  <si>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</si>
  <si>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</si>
  <si>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</si>
  <si>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</si>
  <si>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</si>
  <si>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</si>
  <si>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</si>
  <si>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</si>
  <si>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</si>
  <si>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</si>
  <si>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</si>
  <si>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</si>
  <si>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</si>
  <si>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</si>
  <si>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</si>
  <si>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</si>
  <si>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</si>
  <si>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</si>
  <si>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</si>
  <si>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</si>
  <si>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</si>
  <si>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</si>
  <si>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</si>
  <si>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</si>
  <si>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</si>
  <si>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</si>
  <si>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</si>
  <si>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</si>
  <si>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</si>
  <si>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</si>
  <si>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</si>
  <si>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</si>
  <si>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</si>
  <si>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</si>
  <si>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</si>
  <si>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</si>
  <si>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</si>
  <si>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</si>
  <si>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</si>
  <si>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</si>
  <si>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</si>
  <si>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</si>
  <si>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</si>
  <si>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</si>
  <si>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</si>
  <si>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</si>
  <si>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</si>
  <si>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</si>
  <si>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</si>
  <si>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</si>
  <si>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</si>
  <si>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</si>
  <si>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</si>
  <si>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</si>
  <si>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</si>
  <si>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</si>
  <si>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</si>
  <si>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</si>
  <si>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</si>
  <si>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</si>
  <si>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</si>
  <si>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</si>
  <si>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</si>
  <si>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</si>
  <si>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</si>
  <si>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</si>
  <si>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</si>
  <si>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</si>
  <si>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</si>
  <si>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</si>
  <si>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</si>
  <si>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</si>
  <si>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</si>
  <si>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</si>
  <si>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</si>
  <si>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</si>
  <si>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</si>
  <si>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</si>
  <si>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</si>
  <si>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</si>
  <si>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</si>
  <si>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</si>
  <si>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</si>
  <si>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</si>
  <si>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</si>
  <si>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</si>
  <si>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</si>
  <si>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</si>
  <si>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</si>
  <si>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</si>
  <si>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</si>
  <si>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</si>
  <si>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</si>
  <si>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</si>
  <si>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</si>
  <si>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</si>
  <si>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</si>
  <si>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</si>
  <si>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</si>
  <si>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</si>
  <si>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</si>
  <si>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</si>
  <si>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</si>
  <si>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</si>
  <si>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</si>
  <si>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</si>
  <si>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</si>
  <si>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</si>
  <si>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</si>
  <si>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</si>
  <si>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</si>
  <si>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</si>
  <si>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</si>
  <si>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</si>
  <si>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</si>
  <si>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</si>
  <si>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</si>
  <si>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</si>
  <si>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</si>
  <si>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</si>
  <si>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</si>
  <si>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</si>
  <si>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</si>
  <si>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</si>
  <si>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</si>
  <si>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</si>
  <si>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</si>
  <si>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</si>
  <si>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</si>
  <si>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</si>
  <si>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</si>
  <si>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</si>
  <si>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</si>
  <si>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</si>
  <si>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</si>
  <si>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</si>
  <si>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</si>
  <si>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</si>
  <si>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</si>
  <si>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</si>
  <si>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</si>
  <si>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</si>
  <si>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</si>
  <si>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</si>
  <si>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</si>
  <si>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</si>
  <si>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</si>
  <si>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</si>
  <si>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</si>
  <si>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</si>
  <si>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</si>
  <si>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</si>
  <si>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</si>
  <si>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</si>
  <si>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</si>
  <si>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</si>
  <si>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</si>
  <si>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</si>
  <si>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</si>
  <si>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</si>
  <si>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</si>
  <si>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</si>
  <si>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</si>
  <si>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</si>
  <si>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</si>
  <si>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</si>
  <si>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</si>
  <si>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</si>
  <si>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</si>
  <si>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</si>
  <si>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</si>
  <si>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</si>
  <si>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</si>
  <si>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</si>
  <si>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</si>
  <si>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</si>
  <si>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</si>
  <si>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</si>
  <si>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</si>
  <si>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</si>
  <si>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</si>
  <si>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</si>
  <si>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</si>
  <si>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</si>
  <si>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</si>
  <si>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</si>
  <si>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</si>
  <si>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</si>
  <si>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</si>
  <si>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</si>
  <si>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</si>
  <si>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</si>
  <si>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</si>
  <si>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</si>
  <si>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</si>
  <si>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</si>
  <si>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</si>
  <si>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</si>
  <si>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</si>
  <si>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</si>
  <si>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</si>
  <si>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</si>
  <si>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</si>
  <si>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</si>
  <si>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</si>
  <si>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</si>
  <si>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</si>
  <si>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</si>
  <si>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</si>
  <si>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</si>
  <si>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</si>
  <si>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</si>
  <si>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</si>
  <si>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</si>
  <si>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</si>
  <si>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</si>
  <si>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</si>
  <si>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</si>
  <si>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</si>
  <si>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</si>
  <si>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</si>
  <si>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</si>
  <si>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</si>
  <si>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</si>
  <si>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</si>
  <si>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</si>
  <si>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</si>
  <si>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</si>
  <si>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</si>
  <si>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</si>
  <si>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</si>
  <si>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</si>
  <si>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</si>
  <si>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</si>
  <si>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</si>
  <si>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</si>
  <si>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</si>
  <si>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</si>
  <si>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</si>
  <si>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</si>
  <si>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</si>
  <si>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</si>
  <si>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</si>
  <si>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</si>
  <si>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</si>
  <si>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</si>
  <si>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</si>
  <si>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</si>
  <si>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</si>
  <si>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</si>
  <si>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</si>
  <si>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</si>
  <si>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</si>
  <si>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</si>
  <si>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</si>
  <si>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</si>
  <si>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</si>
  <si>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</si>
  <si>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</si>
  <si>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</si>
  <si>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</si>
  <si>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</si>
  <si>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</si>
  <si>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</si>
  <si>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</si>
  <si>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</si>
  <si>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</si>
  <si>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</si>
  <si>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</si>
  <si>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</si>
  <si>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</si>
  <si>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</si>
  <si>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</si>
  <si>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</si>
  <si>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</si>
  <si>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</si>
  <si>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</si>
  <si>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</si>
  <si>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</si>
  <si>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</si>
  <si>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</si>
  <si>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</si>
  <si>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</si>
  <si>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</si>
  <si>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</si>
  <si>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</si>
  <si>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</si>
  <si>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</si>
  <si>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</si>
  <si>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</si>
  <si>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</si>
  <si>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</si>
  <si>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</si>
  <si>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</si>
  <si>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</si>
  <si>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</si>
  <si>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</si>
  <si>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</si>
  <si>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</si>
  <si>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</si>
  <si>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</si>
  <si>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</si>
  <si>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</si>
  <si>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</si>
  <si>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</si>
  <si>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</si>
  <si>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</si>
  <si>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</si>
  <si>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</si>
  <si>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</si>
  <si>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</si>
  <si>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</si>
  <si>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</si>
  <si>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</si>
  <si>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</si>
  <si>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</si>
  <si>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</si>
  <si>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</si>
  <si>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</si>
  <si>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</si>
  <si>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</si>
  <si>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</si>
  <si>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</si>
  <si>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</si>
  <si>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</si>
  <si>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</si>
  <si>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</si>
  <si>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</si>
  <si>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</si>
  <si>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</si>
  <si>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</si>
  <si>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</si>
  <si>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</si>
  <si>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</si>
  <si>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</si>
  <si>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</si>
  <si>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</si>
  <si>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</si>
  <si>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</si>
  <si>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</si>
  <si>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</si>
  <si>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</si>
  <si>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</si>
  <si>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</si>
  <si>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</si>
  <si>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</si>
  <si>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</si>
  <si>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</si>
  <si>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</si>
  <si>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</si>
  <si>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</si>
  <si>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</si>
  <si>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</si>
  <si>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</si>
  <si>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</si>
  <si>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</si>
  <si>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</si>
  <si>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</si>
  <si>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</si>
  <si>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</si>
  <si>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</si>
  <si>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</si>
  <si>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</si>
  <si>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</si>
  <si>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</si>
  <si>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</si>
  <si>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</si>
  <si>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</si>
  <si>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</si>
  <si>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</si>
  <si>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</si>
  <si>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</si>
  <si>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</si>
  <si>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</si>
  <si>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</si>
  <si>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</si>
  <si>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</si>
  <si>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</si>
  <si>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</si>
  <si>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</si>
  <si>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</si>
  <si>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</si>
  <si>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</si>
  <si>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</si>
  <si>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</si>
  <si>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</si>
  <si>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</si>
  <si>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</si>
  <si>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</si>
  <si>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</si>
  <si>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</si>
  <si>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</si>
  <si>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</si>
  <si>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</si>
  <si>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</si>
  <si>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</si>
  <si>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</si>
  <si>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</si>
  <si>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</si>
  <si>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</si>
  <si>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</si>
  <si>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</si>
  <si>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</si>
  <si>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</si>
  <si>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</si>
  <si>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</si>
  <si>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</si>
  <si>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</si>
  <si>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</si>
  <si>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</si>
  <si>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</si>
  <si>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</si>
  <si>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</si>
  <si>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</si>
  <si>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</si>
  <si>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</si>
  <si>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</si>
  <si>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</si>
  <si>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</si>
  <si>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</si>
  <si>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</si>
  <si>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</si>
  <si>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</si>
  <si>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</si>
  <si>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</si>
  <si>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</si>
  <si>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</si>
  <si>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</si>
  <si>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</si>
  <si>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</si>
  <si>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</si>
  <si>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</si>
  <si>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</si>
  <si>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</si>
  <si>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</si>
  <si>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</si>
  <si>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</si>
  <si>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</si>
  <si>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</si>
  <si>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</si>
  <si>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</si>
  <si>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</si>
  <si>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</si>
  <si>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</si>
  <si>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</si>
  <si>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</si>
  <si>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</si>
  <si>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</si>
  <si>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</si>
  <si>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</si>
  <si>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</si>
  <si>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</si>
  <si>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</si>
  <si>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</si>
  <si>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</si>
  <si>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</si>
  <si>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</si>
  <si>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</si>
  <si>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</si>
  <si>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</si>
  <si>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</si>
  <si>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</si>
  <si>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</si>
  <si>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</si>
  <si>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</si>
  <si>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</si>
  <si>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</si>
  <si>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</si>
  <si>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</si>
  <si>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</si>
  <si>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</si>
  <si>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</si>
  <si>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</si>
  <si>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</si>
  <si>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</si>
  <si>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</si>
  <si>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</si>
  <si>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</si>
  <si>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</si>
  <si>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</si>
  <si>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</si>
  <si>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</si>
  <si>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</si>
  <si>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</si>
  <si>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</si>
  <si>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</si>
  <si>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</si>
  <si>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</si>
  <si>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</si>
  <si>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</si>
  <si>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</si>
  <si>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</si>
  <si>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</si>
  <si>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</si>
  <si>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</si>
  <si>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</si>
  <si>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</si>
  <si>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</si>
  <si>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</si>
  <si>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</si>
  <si>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</si>
  <si>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</si>
  <si>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</si>
  <si>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</si>
  <si>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</si>
  <si>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</si>
  <si>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</si>
  <si>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</si>
  <si>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</si>
  <si>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</si>
  <si>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</si>
  <si>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</si>
  <si>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</si>
  <si>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</si>
  <si>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</si>
  <si>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</si>
  <si>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</si>
  <si>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</si>
  <si>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</si>
  <si>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</si>
  <si>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</si>
  <si>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</si>
  <si>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</si>
  <si>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</si>
  <si>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</si>
  <si>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</si>
  <si>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</si>
  <si>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</si>
  <si>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</si>
  <si>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</si>
  <si>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</si>
  <si>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</si>
  <si>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</si>
  <si>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</si>
  <si>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</si>
  <si>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</si>
  <si>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</si>
  <si>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</si>
  <si>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</si>
  <si>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</si>
  <si>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</si>
  <si>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</si>
  <si>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</si>
  <si>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</si>
  <si>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</si>
  <si>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</si>
  <si>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</si>
  <si>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</si>
  <si>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</si>
  <si>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</si>
  <si>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</si>
  <si>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</si>
  <si>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</si>
  <si>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</si>
  <si>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</si>
  <si>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</si>
  <si>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</si>
  <si>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</si>
  <si>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</si>
  <si>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</si>
  <si>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</si>
  <si>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</si>
  <si>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</si>
  <si>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</si>
  <si>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</si>
  <si>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</si>
  <si>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</si>
  <si>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</si>
  <si>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</si>
  <si>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</si>
  <si>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</si>
  <si>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</si>
  <si>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</si>
  <si>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</si>
  <si>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</si>
  <si>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</si>
  <si>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</si>
  <si>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</si>
  <si>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</si>
  <si>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</si>
  <si>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</si>
  <si>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</si>
  <si>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</si>
  <si>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</si>
  <si>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</si>
  <si>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</si>
  <si>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</si>
  <si>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</si>
  <si>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</si>
  <si>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</si>
  <si>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</si>
  <si>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</si>
  <si>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</si>
  <si>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</si>
  <si>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</si>
  <si>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</si>
  <si>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</si>
  <si>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</si>
  <si>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</si>
  <si>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</si>
  <si>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</si>
  <si>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</si>
  <si>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</si>
  <si>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</si>
  <si>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</si>
  <si>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</si>
  <si>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</si>
  <si>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</si>
  <si>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</si>
  <si>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</si>
  <si>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</si>
  <si>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</si>
  <si>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</si>
  <si>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</si>
  <si>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</si>
  <si>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</si>
  <si>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</si>
  <si>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</si>
  <si>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</si>
  <si>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</si>
  <si>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</si>
  <si>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</si>
  <si>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</si>
  <si>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</si>
  <si>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</si>
  <si>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</si>
  <si>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</si>
  <si>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</si>
  <si>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</si>
  <si>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</si>
  <si>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</si>
  <si>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</si>
  <si>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</si>
  <si>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</si>
  <si>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</si>
  <si>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</si>
  <si>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</si>
  <si>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</si>
  <si>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</si>
  <si>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</si>
  <si>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</si>
  <si>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</si>
  <si>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</si>
  <si>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</si>
  <si>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</si>
  <si>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</si>
  <si>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</si>
  <si>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</si>
  <si>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</si>
  <si>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</si>
  <si>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</si>
  <si>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</si>
  <si>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</si>
  <si>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</si>
  <si>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</si>
  <si>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</si>
  <si>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</si>
  <si>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</si>
  <si>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</si>
  <si>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</si>
  <si>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</si>
  <si>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</si>
  <si>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</si>
  <si>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</si>
  <si>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</si>
  <si>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</si>
  <si>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</si>
  <si>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</si>
  <si>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</si>
  <si>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</si>
  <si>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</si>
  <si>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</si>
  <si>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</si>
  <si>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</si>
  <si>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</si>
  <si>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</si>
  <si>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</si>
  <si>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</si>
  <si>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</si>
  <si>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</si>
  <si>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</si>
  <si>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</si>
  <si>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</si>
  <si>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</si>
  <si>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</si>
  <si>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</si>
  <si>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</si>
  <si>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</si>
  <si>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</si>
  <si>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</si>
  <si>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</si>
  <si>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</si>
  <si>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</si>
  <si>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</si>
  <si>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</si>
  <si>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</si>
  <si>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</si>
  <si>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</si>
  <si>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</si>
  <si>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</si>
  <si>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</si>
  <si>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</si>
  <si>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</si>
  <si>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</si>
  <si>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</si>
  <si>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</si>
  <si>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</si>
  <si>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</si>
  <si>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</si>
  <si>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</si>
  <si>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</si>
  <si>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</si>
  <si>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</si>
  <si>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</si>
  <si>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</si>
  <si>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</si>
  <si>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</si>
  <si>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</si>
  <si>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</si>
  <si>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</si>
  <si>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</si>
  <si>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</si>
  <si>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</si>
  <si>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</si>
  <si>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</si>
  <si>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</si>
  <si>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</si>
  <si>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</si>
  <si>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</si>
  <si>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</si>
  <si>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</si>
  <si>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</si>
  <si>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</si>
  <si>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</si>
  <si>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</si>
  <si>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</si>
  <si>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</si>
  <si>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</si>
  <si>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</si>
  <si>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</si>
  <si>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</si>
  <si>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</si>
  <si>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</si>
  <si>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</si>
  <si>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</si>
  <si>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</si>
  <si>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</si>
  <si>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</si>
  <si>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</si>
  <si>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</si>
  <si>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</si>
  <si>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</si>
  <si>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</si>
  <si>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</si>
  <si>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</si>
  <si>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</si>
  <si>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</si>
  <si>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</si>
  <si>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</si>
  <si>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</si>
  <si>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</si>
  <si>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</si>
  <si>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</si>
  <si>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</si>
  <si>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</si>
  <si>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</si>
  <si>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</si>
  <si>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</si>
  <si>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</si>
  <si>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</si>
  <si>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</si>
  <si>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</si>
  <si>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</si>
  <si>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</si>
  <si>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</si>
  <si>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</si>
  <si>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</si>
  <si>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</si>
  <si>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</si>
  <si>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</si>
  <si>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</si>
  <si>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</si>
  <si>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</si>
  <si>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</si>
  <si>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</si>
  <si>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</si>
  <si>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</si>
  <si>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</si>
  <si>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</si>
  <si>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</si>
  <si>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</si>
  <si>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</si>
  <si>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</si>
  <si>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</si>
  <si>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</si>
  <si>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</si>
  <si>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</si>
  <si>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</si>
  <si>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</si>
  <si>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</si>
  <si>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</si>
  <si>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</si>
  <si>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</si>
  <si>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</si>
  <si>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</si>
  <si>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</si>
  <si>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</si>
  <si>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</si>
  <si>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</si>
  <si>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</si>
  <si>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</si>
  <si>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</si>
  <si>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</si>
  <si>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</si>
  <si>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</si>
  <si>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</si>
  <si>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</si>
  <si>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</si>
  <si>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</si>
  <si>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</si>
  <si>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</si>
  <si>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</si>
  <si>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</si>
  <si>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</si>
  <si>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</si>
  <si>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</si>
  <si>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</si>
  <si>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</si>
  <si>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</si>
  <si>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</si>
  <si>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</si>
  <si>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</si>
  <si>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</si>
  <si>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</si>
  <si>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</si>
  <si>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</si>
  <si>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</si>
  <si>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</si>
  <si>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</si>
  <si>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</si>
  <si>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</si>
  <si>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</si>
  <si>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</si>
  <si>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</si>
  <si>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</si>
  <si>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</si>
  <si>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</si>
  <si>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</si>
  <si>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</si>
  <si>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</si>
  <si>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</si>
  <si>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</si>
  <si>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</si>
  <si>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</si>
  <si>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</si>
  <si>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</si>
  <si>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</si>
  <si>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</si>
  <si>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</si>
  <si>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</si>
  <si>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</si>
  <si>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</si>
  <si>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</si>
  <si>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</si>
  <si>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</si>
  <si>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</si>
  <si>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</si>
  <si>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</si>
  <si>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</si>
  <si>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</si>
  <si>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</si>
  <si>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</si>
  <si>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</si>
  <si>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</si>
  <si>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</si>
  <si>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</si>
  <si>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</si>
  <si>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</si>
  <si>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</si>
  <si>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</si>
  <si>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</si>
  <si>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</si>
  <si>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</si>
  <si>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</si>
  <si>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</si>
  <si>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</si>
  <si>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</si>
  <si>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</si>
  <si>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</si>
  <si>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</si>
  <si>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</si>
  <si>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</si>
  <si>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</si>
  <si>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</si>
  <si>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</si>
  <si>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</si>
  <si>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</si>
  <si>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</si>
  <si>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</si>
  <si>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</si>
  <si>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</si>
  <si>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</si>
  <si>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</si>
  <si>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</si>
  <si>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</si>
  <si>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</si>
  <si>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</si>
  <si>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</si>
  <si>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</si>
  <si>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</si>
  <si>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</si>
  <si>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</si>
  <si>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</si>
  <si>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</si>
  <si>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</si>
  <si>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</si>
  <si>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</si>
  <si>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</si>
  <si>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</si>
  <si>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</si>
  <si>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</si>
  <si>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</si>
  <si>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</si>
  <si>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</si>
  <si>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</si>
  <si>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</si>
  <si>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</si>
  <si>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</si>
  <si>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</si>
  <si>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</si>
  <si>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</si>
  <si>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</si>
  <si>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</si>
  <si>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</si>
  <si>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</si>
  <si>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</si>
  <si>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</si>
  <si>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</si>
  <si>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</si>
  <si>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</si>
  <si>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</si>
  <si>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</si>
  <si>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</si>
  <si>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</si>
  <si>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</si>
  <si>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</si>
  <si>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</si>
  <si>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</si>
  <si>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</si>
  <si>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</si>
  <si>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</si>
  <si>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</si>
  <si>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</si>
  <si>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</si>
  <si>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</si>
  <si>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</si>
  <si>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</si>
  <si>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</si>
  <si>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</si>
  <si>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</si>
  <si>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</si>
  <si>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</si>
  <si>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</si>
  <si>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</si>
  <si>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</si>
  <si>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</si>
  <si>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</si>
  <si>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</si>
  <si>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</si>
  <si>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</si>
  <si>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</si>
  <si>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</si>
  <si>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</si>
  <si>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</si>
  <si>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</si>
  <si>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</si>
  <si>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</si>
  <si>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</si>
  <si>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</si>
  <si>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</si>
  <si>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</si>
  <si>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</si>
  <si>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</si>
  <si>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</si>
  <si>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</si>
  <si>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</si>
  <si>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</si>
  <si>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</si>
  <si>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</si>
  <si>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</si>
  <si>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</si>
  <si>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</si>
  <si>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</si>
  <si>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</si>
  <si>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</si>
  <si>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</si>
  <si>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</si>
  <si>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</si>
  <si>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</si>
  <si>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</si>
  <si>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</si>
  <si>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</si>
  <si>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</si>
  <si>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</si>
  <si>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</si>
  <si>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</si>
  <si>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</si>
  <si>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</si>
  <si>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</si>
  <si>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</si>
  <si>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</si>
  <si>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</si>
  <si>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</si>
  <si>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</si>
  <si>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</si>
  <si>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</si>
  <si>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</si>
  <si>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</si>
  <si>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</si>
  <si>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</si>
  <si>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</si>
  <si>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</si>
  <si>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</si>
  <si>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</si>
  <si>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</si>
  <si>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</si>
  <si>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</si>
  <si>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</si>
  <si>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</si>
  <si>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</si>
  <si>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</si>
  <si>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</si>
  <si>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</si>
  <si>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</si>
  <si>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</si>
  <si>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</si>
  <si>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</si>
  <si>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</si>
  <si>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</si>
  <si>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</si>
  <si>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</si>
  <si>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</si>
  <si>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</si>
  <si>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</si>
  <si>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</si>
  <si>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</si>
  <si>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</si>
  <si>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</si>
  <si>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</si>
  <si>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</si>
  <si>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</si>
  <si>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</si>
  <si>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</si>
  <si>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</si>
  <si>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</si>
  <si>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</si>
  <si>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</si>
  <si>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</si>
  <si>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</si>
  <si>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</si>
  <si>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</si>
  <si>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</si>
  <si>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</si>
  <si>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</si>
  <si>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</si>
  <si>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</si>
  <si>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</si>
  <si>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</si>
  <si>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</si>
  <si>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</si>
  <si>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</si>
  <si>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</si>
  <si>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</si>
  <si>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</si>
  <si>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</si>
  <si>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</si>
  <si>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</si>
  <si>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</si>
  <si>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</si>
  <si>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</si>
  <si>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</si>
  <si>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</si>
  <si>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</si>
  <si>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</si>
  <si>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</si>
  <si>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</si>
  <si>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</si>
  <si>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</si>
  <si>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</si>
  <si>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</si>
  <si>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</si>
  <si>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</si>
  <si>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</si>
  <si>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</si>
  <si>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</si>
  <si>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</si>
  <si>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</si>
  <si>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</si>
  <si>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</si>
  <si>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</si>
  <si>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</si>
  <si>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</si>
  <si>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</si>
  <si>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</si>
  <si>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</si>
  <si>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</si>
  <si>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</si>
  <si>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</si>
  <si>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</si>
  <si>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</si>
  <si>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</si>
  <si>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</si>
  <si>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</si>
  <si>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</si>
  <si>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</si>
  <si>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</si>
  <si>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</si>
  <si>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</si>
  <si>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</si>
  <si>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</si>
  <si>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</si>
  <si>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</si>
  <si>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</si>
  <si>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</si>
  <si>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</si>
  <si>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</si>
  <si>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</si>
  <si>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</si>
  <si>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</si>
  <si>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</si>
  <si>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</si>
  <si>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</si>
  <si>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</si>
  <si>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</si>
  <si>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</si>
  <si>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</si>
  <si>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</si>
  <si>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</si>
  <si>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</si>
  <si>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</si>
  <si>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</si>
  <si>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</si>
  <si>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</si>
  <si>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</si>
  <si>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</si>
  <si>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</si>
  <si>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</si>
  <si>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</si>
  <si>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</si>
  <si>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</si>
  <si>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</si>
  <si>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</si>
  <si>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</si>
  <si>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</si>
  <si>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</si>
  <si>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</si>
  <si>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</si>
  <si>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</si>
  <si>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</si>
  <si>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</si>
  <si>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</si>
  <si>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</si>
  <si>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</si>
  <si>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</si>
  <si>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</si>
  <si>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</si>
  <si>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</si>
  <si>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</si>
  <si>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</si>
  <si>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</si>
  <si>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</si>
  <si>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</si>
  <si>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</si>
  <si>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</si>
  <si>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</si>
  <si>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</si>
  <si>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</si>
  <si>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</si>
  <si>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</si>
  <si>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</si>
  <si>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</si>
  <si>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</si>
  <si>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</si>
  <si>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</si>
  <si>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</si>
  <si>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</si>
  <si>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</si>
  <si>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</si>
  <si>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</si>
  <si>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</si>
  <si>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</si>
  <si>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</si>
  <si>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</si>
  <si>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</si>
  <si>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</si>
  <si>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</si>
  <si>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</si>
  <si>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</si>
  <si>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</si>
  <si>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</si>
  <si>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</si>
  <si>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</si>
  <si>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</si>
  <si>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</si>
  <si>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</si>
  <si>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</si>
  <si>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</si>
  <si>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</si>
  <si>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</si>
  <si>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</si>
  <si>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</si>
  <si>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</si>
  <si>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</si>
  <si>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</si>
  <si>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</si>
  <si>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</si>
  <si>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</si>
  <si>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</si>
  <si>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</si>
  <si>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</si>
  <si>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</si>
  <si>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</si>
  <si>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</si>
  <si>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</si>
  <si>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</si>
  <si>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</si>
  <si>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</si>
  <si>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</si>
  <si>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</si>
  <si>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</si>
  <si>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</si>
  <si>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</si>
  <si>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</si>
  <si>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</si>
  <si>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</si>
  <si>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</si>
  <si>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</si>
  <si>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</si>
  <si>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</si>
  <si>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</si>
  <si>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</si>
  <si>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</si>
  <si>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</si>
  <si>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</si>
  <si>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</si>
  <si>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</si>
  <si>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</si>
  <si>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</si>
  <si>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</si>
  <si>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</si>
  <si>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</si>
  <si>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</si>
  <si>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</si>
  <si>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</si>
  <si>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</si>
  <si>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</si>
  <si>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</si>
  <si>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</si>
  <si>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</si>
  <si>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</si>
  <si>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</si>
  <si>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</si>
  <si>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</si>
  <si>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</si>
  <si>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</si>
  <si>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</si>
  <si>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</si>
  <si>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</si>
  <si>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</si>
  <si>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</si>
  <si>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</si>
  <si>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</si>
  <si>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</si>
  <si>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</si>
  <si>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</si>
  <si>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</si>
  <si>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</si>
  <si>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</si>
  <si>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</si>
  <si>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</si>
  <si>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</si>
  <si>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</si>
  <si>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</si>
  <si>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</si>
  <si>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</si>
  <si>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</si>
  <si>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</si>
  <si>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</si>
  <si>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</si>
  <si>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</si>
  <si>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</si>
  <si>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</si>
  <si>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</si>
  <si>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</si>
  <si>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</si>
  <si>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</si>
  <si>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</si>
  <si>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</si>
  <si>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</si>
  <si>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</si>
  <si>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</si>
  <si>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</si>
  <si>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</si>
  <si>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</si>
  <si>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</si>
  <si>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</si>
  <si>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</si>
  <si>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</si>
  <si>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</si>
  <si>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</si>
  <si>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</si>
  <si>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</si>
  <si>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</si>
  <si>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</si>
  <si>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</si>
  <si>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</si>
  <si>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</si>
  <si>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</si>
  <si>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</si>
  <si>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</si>
  <si>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</si>
  <si>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</si>
  <si>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</si>
  <si>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</si>
  <si>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</si>
  <si>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</si>
  <si>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</si>
  <si>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</si>
  <si>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</si>
  <si>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</si>
  <si>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</si>
  <si>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</si>
  <si>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</si>
  <si>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</si>
  <si>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</si>
  <si>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</si>
  <si>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</si>
  <si>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</si>
  <si>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</si>
  <si>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</si>
  <si>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</si>
  <si>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</si>
  <si>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</si>
  <si>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</si>
  <si>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</si>
  <si>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</si>
  <si>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</si>
  <si>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</si>
  <si>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</si>
  <si>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</si>
  <si>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</si>
  <si>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</si>
  <si>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</si>
  <si>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</si>
  <si>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</si>
  <si>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</si>
  <si>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</si>
  <si>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</si>
  <si>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</si>
  <si>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</si>
  <si>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</si>
  <si>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</si>
  <si>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</si>
  <si>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</si>
  <si>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</si>
  <si>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</si>
  <si>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</si>
  <si>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</si>
  <si>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</si>
  <si>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</si>
  <si>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</si>
  <si>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</si>
  <si>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</si>
  <si>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</si>
  <si>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</si>
  <si>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</si>
  <si>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</si>
  <si>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</si>
  <si>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</si>
  <si>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</si>
  <si>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</si>
  <si>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</si>
  <si>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</si>
  <si>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</si>
  <si>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</si>
  <si>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</si>
  <si>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</si>
  <si>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</si>
  <si>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</si>
  <si>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</si>
  <si>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</si>
  <si>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</si>
  <si>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</si>
  <si>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</si>
  <si>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</si>
  <si>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</si>
  <si>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</si>
  <si>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</si>
  <si>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</si>
  <si>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</si>
  <si>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</si>
  <si>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</si>
  <si>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</si>
  <si>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</si>
  <si>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</si>
  <si>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</si>
  <si>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</si>
  <si>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</si>
  <si>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</si>
  <si>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</si>
  <si>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</si>
  <si>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</si>
  <si>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</si>
  <si>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</si>
  <si>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</si>
  <si>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</si>
  <si>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</si>
  <si>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</si>
  <si>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</si>
  <si>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</si>
  <si>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</si>
  <si>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</si>
  <si>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</si>
  <si>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</si>
  <si>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</si>
  <si>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</si>
  <si>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</si>
  <si>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</si>
  <si>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</si>
  <si>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</si>
  <si>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</si>
  <si>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</si>
  <si>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</si>
  <si>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</si>
  <si>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</si>
  <si>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</si>
  <si>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</si>
  <si>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</si>
  <si>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</si>
  <si>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</si>
  <si>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</si>
  <si>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</si>
  <si>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</si>
  <si>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</si>
  <si>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</si>
  <si>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</si>
  <si>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</si>
  <si>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</si>
  <si>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</si>
  <si>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</si>
  <si>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</si>
  <si>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</si>
  <si>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</si>
  <si>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</si>
  <si>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</si>
  <si>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</si>
  <si>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</si>
  <si>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</si>
  <si>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</si>
  <si>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</si>
  <si>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</si>
  <si>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</si>
  <si>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</si>
  <si>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</si>
  <si>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</si>
  <si>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</si>
  <si>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</si>
  <si>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</si>
  <si>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</si>
  <si>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</si>
  <si>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</si>
  <si>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</si>
  <si>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</si>
  <si>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</si>
  <si>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</si>
  <si>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</si>
  <si>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</si>
  <si>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</si>
  <si>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</si>
  <si>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</si>
  <si>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</si>
  <si>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</si>
  <si>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</si>
  <si>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</si>
  <si>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</si>
  <si>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</si>
  <si>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</si>
  <si>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</si>
  <si>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</si>
  <si>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</si>
  <si>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</si>
  <si>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</si>
  <si>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</si>
  <si>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</si>
  <si>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</si>
  <si>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</si>
  <si>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</si>
  <si>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</si>
  <si>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</si>
  <si>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</si>
  <si>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</si>
  <si>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</si>
  <si>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</si>
  <si>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</si>
  <si>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</si>
  <si>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</si>
  <si>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</si>
  <si>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</si>
  <si>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</si>
  <si>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</si>
  <si>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</si>
  <si>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</si>
  <si>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</si>
  <si>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</si>
  <si>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</si>
  <si>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</si>
  <si>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</si>
  <si>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</si>
  <si>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</si>
  <si>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</si>
  <si>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</si>
  <si>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</si>
  <si>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</si>
  <si>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</si>
  <si>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</si>
  <si>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</si>
  <si>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</si>
  <si>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</si>
  <si>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</si>
  <si>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</si>
  <si>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</si>
  <si>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</si>
  <si>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</si>
  <si>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</si>
  <si>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</si>
  <si>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</si>
  <si>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</si>
  <si>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</si>
  <si>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</si>
  <si>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</si>
  <si>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</si>
  <si>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</si>
  <si>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</si>
  <si>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</si>
  <si>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</si>
  <si>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</si>
  <si>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</si>
  <si>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</si>
  <si>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</si>
  <si>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</si>
  <si>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</si>
  <si>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</si>
  <si>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</si>
  <si>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</si>
  <si>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</si>
  <si>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</si>
  <si>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</si>
  <si>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</si>
  <si>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</si>
  <si>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</si>
  <si>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</si>
  <si>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</si>
  <si>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</si>
  <si>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</si>
  <si>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</si>
  <si>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</si>
  <si>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</si>
  <si>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</si>
  <si>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</si>
  <si>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</si>
  <si>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</si>
  <si>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</si>
  <si>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</si>
  <si>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</si>
  <si>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</si>
  <si>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</si>
  <si>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</si>
  <si>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</si>
  <si>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</si>
  <si>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</si>
  <si>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</si>
  <si>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</si>
  <si>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</si>
  <si>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</si>
  <si>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</si>
  <si>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</si>
  <si>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</si>
  <si>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</si>
  <si>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</si>
  <si>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</si>
  <si>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</si>
  <si>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</si>
  <si>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</si>
  <si>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</si>
  <si>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</si>
  <si>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</si>
  <si>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</si>
  <si>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</si>
  <si>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</si>
  <si>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</si>
  <si>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</si>
  <si>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</si>
  <si>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</si>
  <si>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</si>
  <si>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</si>
  <si>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</si>
  <si>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</si>
  <si>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</si>
  <si>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</si>
  <si>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</si>
  <si>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</si>
  <si>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</si>
  <si>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</si>
  <si>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</si>
  <si>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</si>
  <si>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</si>
  <si>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</si>
  <si>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</si>
  <si>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</si>
  <si>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</si>
  <si>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</si>
  <si>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</si>
  <si>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</si>
  <si>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</si>
  <si>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</si>
  <si>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</si>
  <si>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</si>
  <si>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</si>
  <si>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</si>
  <si>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</si>
  <si>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</si>
  <si>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</si>
  <si>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</si>
  <si>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</si>
  <si>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</si>
  <si>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</si>
  <si>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</si>
  <si>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</si>
  <si>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</si>
  <si>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</si>
  <si>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</si>
  <si>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</si>
  <si>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</si>
  <si>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</si>
  <si>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</si>
  <si>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</si>
  <si>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</si>
  <si>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</si>
  <si>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</si>
  <si>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</si>
  <si>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</si>
  <si>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</si>
  <si>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</si>
  <si>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</si>
  <si>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</si>
  <si>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</si>
  <si>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</si>
  <si>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</si>
  <si>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</si>
  <si>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</si>
  <si>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</si>
  <si>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</si>
  <si>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</si>
  <si>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</si>
  <si>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</si>
  <si>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</si>
  <si>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</si>
  <si>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</si>
  <si>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</si>
  <si>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</si>
  <si>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</si>
  <si>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</si>
  <si>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</si>
  <si>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</si>
  <si>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</si>
  <si>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</si>
  <si>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</si>
  <si>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</si>
  <si>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</si>
  <si>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</si>
  <si>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</si>
  <si>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</si>
  <si>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</si>
  <si>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</si>
  <si>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</si>
  <si>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</si>
  <si>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</si>
  <si>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</si>
  <si>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</si>
  <si>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</si>
  <si>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</si>
  <si>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</si>
  <si>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</si>
  <si>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</si>
  <si>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</si>
  <si>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</si>
  <si>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</si>
  <si>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</si>
  <si>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</si>
  <si>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</si>
  <si>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</si>
  <si>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</si>
  <si>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</si>
  <si>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</si>
  <si>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</si>
  <si>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</si>
  <si>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</si>
  <si>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</si>
  <si>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</si>
  <si>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</si>
  <si>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</si>
  <si>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</si>
  <si>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</si>
  <si>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</si>
  <si>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</si>
  <si>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</si>
  <si>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</si>
  <si>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</si>
  <si>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</si>
  <si>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</si>
  <si>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</si>
  <si>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</si>
  <si>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</si>
  <si>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</si>
  <si>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</si>
  <si>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</si>
  <si>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</si>
  <si>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</si>
  <si>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</si>
  <si>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</si>
  <si>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</si>
  <si>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</si>
  <si>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</si>
  <si>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</si>
  <si>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</si>
  <si>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</si>
  <si>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</si>
  <si>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</si>
  <si>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</si>
  <si>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</si>
  <si>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</si>
  <si>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</si>
  <si>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</si>
  <si>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</si>
  <si>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</si>
  <si>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</si>
  <si>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</si>
  <si>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</si>
  <si>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</si>
  <si>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</si>
  <si>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</si>
  <si>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</si>
  <si>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</si>
  <si>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</si>
  <si>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</si>
  <si>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</si>
  <si>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</si>
  <si>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</si>
  <si>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</si>
  <si>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</si>
  <si>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</si>
  <si>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</si>
  <si>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</si>
  <si>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</si>
  <si>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</si>
  <si>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</si>
  <si>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</si>
  <si>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</si>
  <si>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</si>
  <si>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</si>
  <si>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</si>
  <si>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</si>
  <si>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</si>
  <si>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</si>
  <si>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</si>
  <si>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</si>
  <si>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</si>
  <si>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</si>
  <si>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</si>
  <si>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</si>
  <si>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</si>
  <si>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</si>
  <si>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</si>
  <si>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</si>
  <si>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</si>
  <si>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</si>
  <si>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</si>
  <si>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</si>
  <si>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</si>
  <si>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</si>
  <si>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</si>
  <si>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</si>
  <si>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</si>
  <si>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</si>
  <si>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</si>
  <si>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</si>
  <si>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</si>
  <si>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</si>
  <si>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</si>
  <si>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</si>
  <si>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</si>
  <si>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</si>
  <si>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</si>
  <si>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</si>
  <si>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</si>
  <si>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</si>
  <si>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</si>
  <si>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</si>
  <si>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</si>
  <si>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</si>
  <si>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</si>
  <si>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</si>
  <si>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</si>
  <si>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</si>
  <si>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</si>
  <si>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</si>
  <si>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</si>
  <si>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</si>
  <si>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</si>
  <si>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</si>
  <si>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</si>
  <si>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</si>
  <si>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</si>
  <si>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</si>
  <si>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</si>
  <si>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</si>
  <si>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</si>
  <si>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</si>
  <si>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</si>
  <si>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</si>
  <si>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</si>
  <si>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</si>
  <si>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</si>
  <si>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</si>
  <si>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</si>
  <si>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</si>
  <si>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</si>
  <si>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</si>
  <si>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</si>
  <si>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</si>
  <si>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</si>
  <si>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</si>
  <si>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</si>
  <si>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</si>
  <si>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</si>
  <si>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</si>
  <si>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</si>
  <si>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</si>
  <si>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</si>
  <si>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</si>
  <si>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</si>
  <si>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</si>
  <si>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</si>
  <si>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</si>
  <si>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</si>
  <si>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</si>
  <si>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</si>
  <si>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</si>
  <si>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</si>
  <si>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</si>
  <si>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</si>
  <si>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</si>
  <si>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</si>
  <si>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</si>
  <si>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</si>
  <si>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</si>
  <si>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</si>
  <si>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</si>
  <si>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</si>
  <si>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</si>
  <si>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</si>
  <si>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</si>
  <si>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</si>
  <si>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</si>
  <si>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</si>
  <si>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</si>
  <si>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</si>
  <si>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</si>
  <si>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</si>
  <si>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</si>
  <si>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</si>
  <si>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</si>
  <si>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</si>
  <si>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</si>
  <si>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</si>
  <si>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</si>
  <si>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</si>
  <si>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</si>
  <si>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</si>
  <si>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</si>
  <si>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</si>
  <si>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</si>
  <si>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</si>
  <si>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</si>
  <si>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</si>
  <si>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</si>
  <si>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</si>
  <si>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</si>
  <si>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</si>
  <si>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</si>
  <si>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</si>
  <si>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</si>
  <si>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</si>
  <si>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</si>
  <si>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</si>
  <si>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</si>
  <si>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</si>
  <si>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</si>
  <si>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</si>
  <si>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</si>
  <si>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</si>
  <si>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</si>
  <si>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</si>
  <si>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</si>
  <si>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</si>
  <si>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</si>
  <si>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</si>
  <si>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</si>
  <si>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</si>
  <si>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</si>
  <si>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</si>
  <si>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</si>
  <si>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</si>
  <si>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</si>
  <si>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</si>
  <si>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</si>
  <si>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</si>
  <si>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</si>
  <si>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</si>
  <si>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</si>
  <si>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</si>
  <si>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</si>
  <si>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</si>
  <si>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</si>
  <si>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</si>
  <si>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</si>
  <si>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</si>
  <si>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</si>
  <si>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</si>
  <si>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</si>
  <si>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</si>
  <si>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</si>
  <si>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</si>
  <si>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</si>
  <si>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</si>
  <si>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</si>
  <si>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</si>
  <si>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</si>
  <si>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</si>
  <si>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</si>
  <si>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</si>
  <si>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</si>
  <si>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</si>
  <si>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</si>
  <si>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</si>
  <si>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</si>
  <si>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</si>
  <si>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</si>
  <si>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</si>
  <si>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</si>
  <si>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</si>
  <si>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</si>
  <si>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</si>
  <si>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</si>
  <si>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</si>
  <si>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</si>
  <si>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</si>
  <si>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</si>
  <si>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</si>
  <si>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</si>
  <si>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</si>
  <si>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</si>
  <si>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</si>
  <si>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</si>
  <si>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</si>
  <si>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</si>
  <si>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</si>
  <si>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</si>
  <si>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</si>
  <si>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</si>
  <si>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</si>
  <si>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</si>
  <si>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</si>
  <si>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</si>
  <si>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</si>
  <si>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</si>
  <si>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</si>
  <si>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</si>
  <si>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</si>
  <si>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</si>
  <si>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</si>
  <si>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</si>
  <si>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</si>
  <si>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</si>
  <si>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</si>
  <si>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</si>
  <si>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</si>
  <si>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</si>
  <si>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</si>
  <si>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</si>
  <si>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</si>
  <si>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</si>
  <si>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</si>
  <si>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</si>
  <si>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</si>
  <si>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</si>
  <si>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</si>
  <si>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</si>
  <si>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</si>
  <si>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</si>
  <si>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</si>
  <si>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</si>
  <si>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</si>
  <si>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</si>
  <si>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</si>
  <si>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</si>
  <si>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</si>
  <si>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</si>
  <si>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</si>
  <si>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</si>
  <si>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</si>
  <si>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</si>
  <si>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</si>
  <si>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</si>
  <si>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</si>
  <si>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</si>
  <si>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</si>
  <si>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</si>
  <si>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</si>
  <si>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</si>
  <si>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</si>
  <si>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</si>
  <si>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</si>
  <si>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</si>
  <si>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</si>
  <si>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</si>
  <si>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</si>
  <si>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</si>
  <si>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</si>
  <si>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</si>
  <si>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</si>
  <si>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</si>
  <si>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</si>
  <si>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</si>
  <si>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</si>
  <si>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</si>
  <si>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</si>
  <si>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</si>
  <si>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</si>
  <si>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</si>
  <si>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</si>
  <si>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</si>
  <si>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</si>
  <si>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</si>
  <si>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</si>
  <si>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</si>
  <si>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</si>
  <si>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</si>
  <si>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</si>
  <si>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</si>
  <si>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</si>
  <si>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</si>
  <si>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</si>
  <si>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</si>
  <si>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</si>
  <si>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</si>
  <si>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</si>
  <si>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</si>
  <si>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</si>
  <si>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</si>
  <si>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</si>
  <si>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</si>
  <si>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</si>
  <si>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</si>
  <si>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</si>
  <si>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</si>
  <si>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</si>
  <si>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</si>
  <si>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</si>
  <si>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</si>
  <si>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</si>
  <si>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</si>
  <si>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</si>
  <si>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</si>
  <si>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</si>
  <si>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</si>
  <si>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</si>
  <si>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</si>
  <si>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</si>
  <si>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</si>
  <si>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</si>
  <si>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</si>
  <si>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</si>
  <si>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</si>
  <si>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</si>
  <si>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</si>
  <si>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</si>
  <si>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</si>
  <si>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</si>
  <si>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</si>
  <si>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</si>
  <si>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</si>
  <si>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</si>
  <si>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</si>
  <si>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</si>
  <si>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</si>
  <si>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</si>
  <si>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</si>
  <si>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</si>
  <si>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</si>
  <si>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</si>
  <si>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</si>
  <si>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</si>
  <si>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</si>
  <si>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</si>
  <si>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</si>
  <si>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</si>
  <si>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</si>
  <si>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</si>
  <si>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</si>
  <si>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</si>
  <si>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</si>
  <si>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</si>
  <si>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</si>
  <si>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</si>
  <si>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</si>
  <si>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</si>
  <si>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</si>
  <si>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</si>
  <si>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</si>
  <si>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</si>
  <si>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</si>
  <si>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</si>
  <si>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</si>
  <si>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</si>
  <si>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</si>
  <si>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</si>
  <si>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</si>
  <si>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</si>
  <si>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</si>
  <si>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</si>
  <si>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</si>
  <si>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</si>
  <si>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</si>
  <si>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</si>
  <si>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</si>
  <si>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</si>
  <si>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</si>
  <si>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</si>
  <si>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</si>
  <si>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</si>
  <si>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</si>
  <si>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</si>
  <si>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</si>
  <si>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</si>
  <si>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</si>
  <si>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</si>
  <si>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</si>
  <si>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</si>
  <si>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</si>
  <si>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</si>
  <si>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</si>
  <si>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</si>
  <si>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</si>
  <si>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</si>
  <si>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</si>
  <si>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</si>
  <si>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</si>
  <si>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</si>
  <si>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</si>
  <si>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</si>
  <si>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</si>
  <si>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</si>
  <si>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</si>
  <si>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</si>
  <si>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</si>
  <si>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</si>
  <si>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</si>
  <si>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</si>
  <si>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</si>
  <si>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</si>
  <si>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</si>
  <si>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</si>
  <si>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</si>
  <si>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</si>
  <si>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</si>
  <si>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</si>
  <si>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</si>
  <si>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</si>
  <si>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</si>
  <si>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</si>
  <si>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</si>
  <si>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</si>
  <si>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</si>
  <si>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</si>
  <si>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</si>
  <si>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</si>
  <si>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</si>
  <si>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</si>
  <si>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</si>
  <si>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</si>
  <si>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</si>
  <si>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</si>
  <si>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</si>
  <si>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</si>
  <si>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</si>
  <si>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</si>
  <si>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</si>
  <si>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</si>
  <si>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</si>
  <si>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</si>
  <si>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</si>
  <si>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</si>
  <si>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</si>
  <si>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</si>
  <si>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</si>
  <si>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</si>
  <si>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</si>
  <si>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</si>
  <si>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</si>
  <si>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</si>
  <si>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</si>
  <si>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</si>
  <si>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</si>
  <si>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</si>
  <si>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</si>
  <si>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</si>
  <si>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</si>
  <si>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</si>
  <si>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</si>
  <si>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</si>
  <si>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</si>
  <si>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</si>
  <si>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</si>
  <si>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</si>
  <si>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</si>
  <si>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</si>
  <si>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</si>
  <si>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</si>
  <si>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</si>
  <si>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</si>
  <si>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</si>
  <si>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</si>
  <si>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</si>
  <si>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</si>
  <si>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</si>
  <si>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</si>
  <si>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</si>
  <si>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</si>
  <si>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</si>
  <si>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</si>
  <si>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</si>
  <si>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</si>
  <si>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</si>
  <si>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</si>
  <si>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</si>
  <si>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</si>
  <si>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</si>
  <si>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</si>
  <si>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</si>
  <si>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</si>
  <si>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</si>
  <si>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</si>
  <si>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</si>
  <si>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</si>
  <si>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</si>
  <si>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</si>
  <si>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</si>
  <si>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</si>
  <si>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</si>
  <si>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</si>
  <si>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</si>
  <si>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</si>
  <si>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</si>
  <si>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</si>
  <si>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</si>
  <si>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</si>
  <si>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</si>
  <si>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</si>
  <si>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</si>
  <si>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</si>
  <si>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</si>
  <si>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</si>
  <si>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</si>
  <si>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</si>
  <si>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</si>
  <si>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</si>
  <si>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</si>
  <si>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</si>
  <si>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</si>
  <si>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</si>
  <si>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</si>
  <si>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</si>
  <si>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</si>
  <si>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</si>
  <si>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</si>
  <si>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</si>
  <si>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</si>
  <si>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</si>
  <si>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</si>
  <si>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</si>
  <si>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</si>
  <si>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</si>
  <si>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</si>
  <si>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</si>
  <si>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</si>
  <si>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</si>
  <si>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</si>
  <si>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</si>
  <si>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</si>
  <si>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</si>
  <si>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</si>
  <si>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</si>
  <si>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</si>
  <si>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</si>
  <si>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</si>
  <si>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</si>
  <si>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</si>
  <si>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</si>
  <si>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</si>
  <si>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</si>
  <si>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</si>
  <si>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</si>
  <si>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</si>
  <si>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</si>
  <si>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</si>
  <si>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</si>
  <si>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</si>
  <si>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</si>
  <si>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</si>
  <si>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</si>
  <si>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</si>
  <si>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</si>
  <si>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</si>
  <si>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</si>
  <si>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</si>
  <si>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</si>
  <si>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</si>
  <si>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</si>
  <si>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</si>
  <si>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</si>
  <si>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</si>
  <si>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</si>
  <si>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</si>
  <si>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</si>
  <si>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</si>
  <si>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</si>
  <si>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</si>
  <si>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</si>
  <si>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</si>
  <si>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</si>
  <si>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</si>
  <si>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</si>
  <si>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</si>
  <si>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</si>
  <si>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</si>
  <si>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</si>
  <si>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</si>
  <si>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</si>
  <si>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</si>
  <si>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</si>
  <si>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</si>
  <si>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</si>
  <si>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</si>
  <si>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</si>
  <si>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</si>
  <si>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</si>
  <si>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</si>
  <si>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</si>
  <si>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</si>
  <si>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</si>
  <si>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</si>
  <si>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</si>
  <si>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</si>
  <si>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</si>
  <si>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</si>
  <si>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</si>
  <si>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</si>
  <si>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</si>
  <si>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</si>
  <si>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</si>
  <si>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</si>
  <si>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</si>
  <si>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</si>
  <si>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</si>
  <si>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</si>
  <si>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</si>
  <si>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</si>
  <si>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</si>
  <si>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</si>
  <si>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</si>
  <si>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</si>
  <si>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</si>
  <si>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</si>
  <si>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</si>
  <si>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</si>
  <si>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</si>
  <si>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</si>
  <si>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</si>
  <si>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</si>
  <si>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</si>
  <si>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</si>
  <si>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</si>
  <si>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</si>
  <si>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</si>
  <si>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</si>
  <si>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</si>
  <si>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</si>
  <si>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</si>
  <si>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</si>
  <si>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</si>
  <si>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</si>
  <si>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</si>
  <si>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</si>
  <si>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</si>
  <si>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</si>
  <si>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</si>
  <si>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</si>
  <si>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</si>
  <si>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</si>
  <si>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</si>
  <si>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</si>
  <si>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</si>
  <si>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</si>
  <si>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</si>
  <si>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</si>
  <si>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</si>
  <si>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</si>
  <si>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</si>
  <si>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</si>
  <si>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</si>
  <si>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</si>
  <si>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</si>
  <si>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</si>
  <si>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</si>
  <si>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</si>
  <si>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</si>
  <si>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</si>
  <si>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</si>
  <si>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</si>
  <si>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</si>
  <si>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</si>
  <si>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</si>
  <si>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</si>
  <si>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</si>
  <si>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</si>
  <si>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</si>
  <si>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</si>
  <si>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</si>
  <si>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</si>
  <si>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</si>
  <si>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</si>
  <si>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</si>
  <si>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</si>
  <si>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</si>
  <si>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</si>
  <si>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</si>
  <si>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</si>
  <si>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</si>
  <si>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</si>
  <si>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</si>
  <si>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</si>
  <si>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</si>
  <si>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</si>
  <si>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</si>
  <si>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</si>
  <si>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</si>
  <si>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</si>
  <si>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</si>
  <si>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</si>
  <si>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</si>
  <si>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</si>
  <si>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</si>
  <si>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</si>
  <si>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</si>
  <si>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</si>
  <si>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</si>
  <si>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</si>
  <si>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</si>
  <si>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</si>
  <si>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</si>
  <si>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</si>
  <si>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</si>
  <si>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</si>
  <si>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</si>
  <si>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</si>
  <si>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</si>
  <si>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</si>
  <si>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</si>
  <si>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</si>
  <si>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</si>
  <si>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</si>
  <si>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</si>
  <si>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</si>
  <si>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</si>
  <si>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</si>
  <si>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</si>
  <si>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</si>
  <si>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</si>
  <si>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</si>
  <si>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</si>
  <si>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</si>
  <si>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</si>
  <si>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</si>
  <si>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</si>
  <si>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</si>
  <si>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</si>
  <si>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</si>
  <si>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</si>
  <si>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</si>
  <si>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</si>
  <si>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</si>
  <si>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</si>
  <si>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</si>
  <si>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</si>
  <si>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</si>
  <si>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</si>
  <si>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</si>
  <si>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</si>
  <si>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</si>
  <si>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</si>
  <si>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</si>
  <si>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</si>
  <si>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</si>
  <si>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</si>
  <si>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</si>
  <si>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</si>
  <si>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</si>
  <si>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</si>
  <si>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</si>
  <si>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</si>
  <si>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</si>
  <si>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</si>
  <si>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</si>
  <si>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</si>
  <si>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</si>
  <si>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</si>
  <si>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</si>
  <si>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</si>
  <si>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</si>
  <si>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</si>
  <si>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</si>
  <si>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</si>
  <si>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</si>
  <si>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</si>
  <si>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</si>
  <si>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</si>
  <si>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</si>
  <si>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</si>
  <si>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</si>
  <si>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</si>
  <si>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</si>
  <si>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</si>
  <si>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</si>
  <si>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</si>
  <si>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</si>
  <si>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</si>
  <si>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</si>
  <si>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</si>
  <si>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</si>
  <si>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</si>
  <si>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</si>
  <si>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</si>
  <si>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</si>
  <si>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</si>
  <si>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</si>
  <si>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</si>
  <si>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</si>
  <si>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</si>
  <si>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</si>
  <si>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</si>
  <si>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</si>
  <si>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</si>
  <si>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</si>
  <si>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</si>
  <si>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</si>
  <si>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</si>
  <si>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</si>
  <si>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</si>
  <si>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</si>
  <si>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</si>
  <si>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</si>
  <si>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</si>
  <si>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</si>
  <si>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</si>
  <si>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</si>
  <si>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</si>
  <si>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</si>
  <si>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</si>
  <si>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</si>
  <si>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</si>
  <si>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</si>
  <si>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</si>
  <si>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</si>
  <si>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</si>
  <si>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</si>
  <si>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</si>
  <si>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</si>
  <si>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</si>
  <si>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</si>
  <si>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</si>
  <si>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</si>
  <si>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</si>
  <si>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</si>
  <si>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</si>
  <si>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</si>
  <si>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</si>
  <si>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</si>
  <si>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</si>
  <si>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</si>
  <si>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</si>
  <si>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</si>
  <si>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</si>
  <si>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</si>
  <si>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</si>
  <si>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</si>
  <si>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</si>
  <si>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</si>
  <si>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</si>
  <si>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</si>
  <si>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</si>
  <si>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</si>
  <si>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</si>
  <si>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</si>
  <si>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</si>
  <si>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</si>
  <si>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</si>
  <si>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</si>
  <si>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</si>
  <si>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</si>
  <si>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</si>
  <si>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</si>
  <si>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</si>
  <si>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</si>
  <si>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</si>
  <si>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</si>
  <si>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</si>
  <si>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</si>
  <si>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</si>
  <si>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</si>
  <si>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</si>
  <si>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</si>
  <si>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</si>
  <si>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</si>
  <si>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</si>
  <si>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</si>
  <si>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</si>
  <si>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</si>
  <si>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</si>
  <si>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</si>
  <si>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</si>
  <si>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</si>
  <si>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</si>
  <si>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</si>
  <si>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</si>
  <si>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</si>
  <si>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</si>
  <si>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</si>
  <si>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</si>
  <si>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</si>
  <si>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</si>
  <si>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</si>
  <si>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</si>
  <si>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</si>
  <si>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</si>
  <si>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</si>
  <si>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</si>
  <si>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</si>
  <si>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</si>
  <si>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</si>
  <si>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</si>
  <si>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</si>
  <si>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</si>
  <si>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</si>
  <si>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</si>
  <si>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</si>
  <si>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</si>
  <si>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</si>
  <si>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</si>
  <si>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</si>
  <si>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</si>
  <si>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</si>
  <si>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</si>
  <si>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</si>
  <si>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</si>
  <si>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</si>
  <si>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</si>
  <si>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</si>
  <si>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</si>
  <si>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</si>
  <si>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</si>
  <si>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</si>
  <si>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</si>
  <si>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</si>
  <si>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</si>
  <si>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</si>
  <si>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</si>
  <si>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</si>
  <si>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</si>
  <si>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</si>
  <si>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</si>
  <si>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</si>
  <si>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</si>
  <si>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</si>
  <si>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</si>
  <si>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</si>
  <si>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</si>
  <si>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</si>
  <si>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</si>
  <si>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</si>
  <si>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</si>
  <si>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</si>
  <si>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</si>
  <si>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</si>
  <si>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</si>
  <si>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</si>
  <si>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</si>
  <si>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</si>
  <si>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</si>
  <si>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</si>
  <si>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</si>
  <si>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</si>
  <si>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</si>
  <si>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</si>
  <si>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</si>
  <si>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</si>
  <si>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</si>
  <si>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</si>
  <si>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</si>
  <si>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</si>
  <si>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</si>
  <si>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</si>
  <si>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</si>
  <si>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</si>
  <si>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</si>
  <si>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</si>
  <si>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</si>
  <si>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</si>
  <si>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</si>
  <si>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</si>
  <si>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</si>
  <si>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</si>
  <si>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</si>
  <si>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</si>
  <si>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</si>
  <si>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</si>
  <si>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</si>
  <si>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</si>
  <si>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</si>
  <si>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</si>
  <si>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</si>
  <si>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</si>
  <si>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</si>
  <si>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</si>
  <si>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</si>
  <si>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</si>
  <si>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</si>
  <si>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</si>
  <si>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</si>
  <si>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</si>
  <si>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</si>
  <si>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</si>
  <si>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</si>
  <si>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</si>
  <si>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</si>
  <si>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</si>
  <si>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</si>
  <si>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</si>
  <si>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</si>
  <si>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</si>
  <si>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</si>
  <si>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</si>
  <si>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</si>
  <si>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</si>
  <si>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</si>
  <si>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</si>
  <si>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</si>
  <si>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</si>
  <si>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</si>
  <si>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</si>
  <si>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</si>
  <si>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</si>
  <si>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</si>
  <si>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</si>
  <si>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</si>
  <si>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</si>
  <si>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</si>
  <si>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</si>
  <si>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</si>
  <si>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</si>
  <si>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</si>
  <si>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</si>
  <si>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</si>
  <si>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</si>
  <si>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</si>
  <si>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</si>
  <si>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</si>
  <si>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</si>
  <si>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</si>
  <si>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</si>
  <si>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</si>
  <si>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</si>
  <si>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</si>
  <si>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</si>
  <si>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</si>
  <si>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</si>
  <si>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</si>
  <si>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</si>
  <si>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</si>
  <si>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</si>
  <si>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</si>
  <si>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</si>
  <si>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</si>
  <si>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</si>
  <si>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</si>
  <si>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</si>
  <si>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</si>
  <si>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</si>
  <si>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</si>
  <si>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</si>
  <si>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</si>
  <si>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</si>
  <si>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</si>
  <si>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</si>
  <si>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</si>
  <si>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</si>
  <si>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</si>
  <si>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</si>
  <si>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</si>
  <si>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</si>
  <si>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</si>
  <si>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</si>
  <si>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</si>
  <si>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</si>
  <si>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</si>
  <si>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</si>
  <si>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</si>
  <si>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</si>
  <si>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</si>
  <si>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</si>
  <si>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</si>
  <si>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</si>
  <si>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</si>
  <si>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</si>
  <si>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</si>
  <si>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</si>
  <si>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</si>
  <si>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</si>
  <si>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</si>
  <si>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</si>
  <si>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</si>
  <si>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</si>
  <si>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</si>
  <si>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</si>
  <si>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</si>
  <si>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</si>
  <si>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</si>
  <si>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</si>
  <si>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</si>
  <si>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</si>
  <si>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</si>
  <si>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</si>
  <si>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</si>
  <si>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</si>
  <si>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</si>
  <si>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</si>
  <si>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</si>
  <si>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</si>
  <si>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</si>
  <si>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</si>
  <si>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</si>
  <si>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</si>
  <si>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</si>
  <si>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</si>
  <si>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</si>
  <si>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</si>
  <si>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</si>
  <si>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</si>
  <si>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</si>
  <si>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</si>
  <si>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</si>
  <si>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</si>
  <si>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</si>
  <si>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</si>
  <si>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</si>
  <si>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</si>
  <si>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</si>
  <si>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</si>
  <si>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</si>
  <si>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</si>
  <si>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</si>
  <si>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</si>
  <si>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</si>
  <si>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</si>
  <si>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</si>
  <si>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</si>
  <si>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</si>
  <si>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</si>
  <si>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</si>
  <si>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</si>
  <si>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</si>
  <si>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</si>
  <si>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</si>
  <si>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</si>
  <si>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</si>
  <si>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</si>
  <si>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</si>
  <si>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</si>
  <si>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</si>
  <si>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</si>
  <si>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</si>
  <si>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</si>
  <si>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</si>
  <si>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</si>
  <si>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</si>
  <si>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</si>
  <si>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</si>
  <si>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</si>
  <si>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</si>
  <si>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</si>
  <si>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</si>
  <si>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</si>
  <si>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</si>
  <si>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</si>
  <si>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</si>
  <si>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</si>
  <si>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</si>
  <si>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</si>
  <si>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</si>
  <si>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</si>
  <si>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</si>
  <si>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</si>
  <si>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</si>
  <si>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</si>
  <si>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</si>
  <si>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</si>
  <si>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</si>
  <si>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</si>
  <si>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</si>
  <si>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</si>
  <si>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</si>
  <si>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</si>
  <si>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</si>
  <si>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</si>
  <si>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</si>
  <si>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</si>
  <si>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</si>
  <si>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</si>
  <si>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</si>
  <si>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</si>
  <si>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</si>
  <si>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</si>
  <si>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</si>
  <si>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</si>
  <si>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</si>
  <si>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</si>
  <si>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</si>
  <si>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</si>
  <si>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</si>
  <si>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</si>
  <si>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</si>
  <si>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</si>
  <si>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</si>
  <si>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</si>
  <si>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</si>
  <si>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</si>
  <si>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</si>
  <si>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</si>
  <si>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</si>
  <si>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</si>
  <si>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</si>
  <si>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</si>
  <si>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</si>
  <si>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</si>
  <si>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</si>
  <si>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</si>
  <si>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</si>
  <si>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</si>
  <si>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</si>
  <si>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</si>
  <si>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</si>
  <si>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</si>
  <si>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</si>
  <si>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</si>
  <si>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</si>
  <si>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</si>
  <si>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</si>
  <si>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</si>
  <si>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</si>
  <si>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</si>
  <si>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</si>
  <si>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</si>
  <si>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</si>
  <si>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</si>
  <si>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</si>
  <si>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</si>
  <si>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</si>
  <si>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</si>
  <si>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</si>
  <si>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</si>
  <si>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</si>
  <si>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</si>
  <si>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</si>
  <si>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</si>
  <si>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</si>
  <si>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</si>
  <si>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</si>
  <si>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</si>
  <si>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</si>
  <si>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</si>
  <si>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</si>
  <si>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</si>
  <si>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</si>
  <si>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</si>
  <si>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</si>
  <si>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</si>
  <si>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</si>
  <si>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</si>
  <si>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</si>
  <si>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</si>
  <si>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</si>
  <si>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</si>
  <si>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</si>
  <si>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</si>
  <si>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</si>
  <si>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</si>
  <si>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</si>
  <si>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</si>
  <si>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</si>
  <si>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</si>
  <si>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</si>
  <si>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</si>
  <si>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</si>
  <si>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</si>
  <si>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</si>
  <si>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</si>
  <si>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</si>
  <si>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</si>
  <si>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</si>
  <si>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</si>
  <si>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</si>
  <si>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</si>
  <si>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</si>
  <si>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</si>
  <si>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</si>
  <si>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</si>
  <si>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</si>
  <si>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</si>
  <si>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</si>
  <si>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</si>
  <si>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</si>
  <si>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</si>
  <si>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</si>
  <si>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</si>
  <si>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</si>
  <si>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</si>
  <si>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</si>
  <si>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</si>
  <si>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</si>
  <si>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</si>
  <si>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</si>
  <si>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</si>
  <si>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</si>
  <si>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</si>
  <si>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</si>
  <si>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</si>
  <si>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</si>
  <si>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</si>
  <si>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</si>
  <si>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</si>
  <si>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</si>
  <si>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</si>
  <si>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</si>
  <si>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</si>
  <si>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</si>
  <si>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</si>
  <si>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</si>
  <si>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</si>
  <si>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</si>
  <si>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</si>
  <si>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</si>
  <si>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</si>
  <si>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</si>
  <si>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</si>
  <si>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</si>
  <si>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</si>
  <si>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</si>
  <si>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</si>
  <si>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</si>
  <si>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</si>
  <si>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</si>
  <si>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</si>
  <si>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</si>
  <si>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</si>
  <si>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</si>
  <si>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</si>
  <si>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</si>
  <si>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</si>
  <si>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</si>
  <si>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</si>
  <si>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</si>
  <si>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</si>
  <si>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</si>
  <si>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</si>
  <si>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</si>
  <si>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</si>
  <si>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</si>
  <si>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</si>
  <si>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</si>
  <si>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</si>
  <si>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</si>
  <si>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</si>
  <si>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</si>
  <si>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</si>
  <si>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</si>
  <si>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</si>
  <si>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</si>
  <si>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</si>
  <si>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</si>
  <si>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</si>
  <si>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</si>
  <si>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</si>
  <si>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</si>
  <si>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</si>
  <si>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</si>
  <si>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</si>
  <si>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</si>
  <si>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</si>
  <si>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</si>
  <si>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</si>
  <si>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</si>
  <si>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</si>
  <si>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</si>
  <si>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</si>
  <si>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</si>
  <si>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</si>
  <si>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</si>
  <si>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</si>
  <si>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</si>
  <si>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</si>
  <si>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</si>
  <si>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</si>
  <si>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</si>
  <si>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</si>
  <si>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</si>
  <si>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</si>
  <si>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</si>
  <si>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</si>
  <si>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</si>
  <si>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</si>
  <si>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</si>
  <si>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</si>
  <si>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</si>
  <si>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</si>
  <si>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</si>
  <si>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</si>
  <si>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</si>
  <si>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</si>
  <si>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</si>
  <si>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</si>
  <si>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</si>
  <si>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</si>
  <si>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</si>
  <si>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</si>
  <si>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</si>
  <si>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</si>
  <si>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</si>
  <si>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</si>
  <si>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</si>
  <si>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</si>
  <si>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</si>
  <si>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</si>
  <si>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</si>
  <si>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</si>
  <si>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</si>
  <si>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</si>
  <si>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</si>
  <si>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</si>
  <si>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</si>
  <si>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</si>
  <si>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</si>
  <si>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</si>
  <si>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</si>
  <si>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</si>
  <si>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</si>
  <si>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</si>
  <si>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</si>
  <si>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</si>
  <si>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</si>
  <si>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</si>
  <si>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</si>
  <si>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</si>
  <si>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</si>
  <si>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</si>
  <si>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</si>
  <si>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</si>
  <si>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</si>
  <si>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</si>
  <si>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</si>
  <si>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</si>
  <si>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</si>
  <si>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</si>
  <si>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</si>
  <si>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</si>
  <si>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</si>
  <si>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</si>
  <si>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</si>
  <si>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</si>
  <si>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</si>
  <si>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</si>
  <si>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</si>
  <si>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</si>
  <si>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</si>
  <si>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</si>
  <si>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</si>
  <si>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</si>
  <si>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</si>
  <si>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</si>
  <si>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</si>
  <si>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</si>
  <si>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</si>
  <si>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</si>
  <si>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</si>
  <si>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</si>
  <si>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</si>
  <si>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</si>
  <si>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</si>
  <si>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</si>
  <si>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</si>
  <si>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</si>
  <si>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</si>
  <si>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</si>
  <si>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</si>
  <si>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</si>
  <si>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</si>
  <si>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</si>
  <si>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</si>
  <si>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</si>
  <si>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</si>
  <si>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</si>
  <si>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</si>
  <si>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</si>
  <si>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</si>
  <si>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</si>
  <si>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</si>
  <si>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</si>
  <si>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</si>
  <si>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</si>
  <si>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</si>
  <si>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</si>
  <si>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</si>
  <si>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</si>
  <si>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</si>
  <si>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</si>
  <si>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</si>
  <si>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</si>
  <si>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</si>
  <si>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</si>
  <si>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</si>
  <si>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</si>
  <si>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</si>
  <si>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</si>
  <si>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</si>
  <si>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</si>
  <si>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</si>
  <si>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</si>
  <si>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</si>
  <si>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</si>
  <si>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</si>
  <si>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</si>
  <si>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</si>
  <si>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</si>
  <si>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</si>
  <si>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</si>
  <si>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</si>
  <si>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</si>
  <si>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</si>
  <si>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</si>
  <si>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</si>
  <si>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</si>
  <si>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</si>
  <si>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</si>
  <si>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</si>
  <si>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</si>
  <si>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</si>
  <si>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</si>
  <si>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</si>
  <si>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</si>
  <si>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</si>
  <si>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</si>
  <si>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</si>
  <si>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</si>
  <si>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</si>
  <si>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</si>
  <si>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</si>
  <si>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</si>
  <si>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</si>
  <si>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</si>
  <si>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</si>
  <si>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</si>
  <si>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</si>
  <si>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</si>
  <si>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</si>
  <si>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</si>
  <si>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</si>
  <si>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</si>
  <si>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</si>
  <si>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</si>
  <si>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</si>
  <si>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</si>
  <si>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</si>
  <si>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</si>
  <si>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</si>
  <si>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</si>
  <si>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</si>
  <si>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</si>
  <si>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</si>
  <si>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</si>
  <si>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</si>
  <si>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</si>
  <si>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</si>
  <si>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</si>
  <si>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</si>
  <si>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</si>
  <si>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</si>
  <si>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</si>
  <si>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</si>
  <si>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</si>
  <si>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</si>
  <si>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</si>
  <si>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</si>
  <si>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</si>
  <si>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</si>
  <si>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</si>
  <si>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</si>
  <si>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</si>
  <si>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</si>
  <si>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</si>
  <si>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</si>
  <si>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</si>
  <si>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</si>
  <si>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</si>
  <si>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</si>
  <si>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</si>
  <si>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</si>
  <si>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</si>
  <si>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</si>
  <si>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</si>
  <si>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</si>
  <si>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</si>
  <si>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</si>
  <si>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</si>
  <si>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</si>
  <si>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</si>
  <si>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</si>
  <si>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</si>
  <si>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</si>
  <si>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</si>
  <si>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</si>
  <si>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</si>
  <si>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</si>
  <si>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</si>
  <si>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</si>
  <si>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</si>
  <si>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</si>
  <si>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</si>
  <si>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</si>
  <si>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</si>
  <si>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</si>
  <si>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</si>
  <si>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</si>
  <si>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</si>
  <si>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</si>
  <si>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</si>
  <si>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</si>
  <si>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</si>
  <si>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</si>
  <si>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</si>
  <si>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</si>
  <si>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</si>
  <si>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</si>
  <si>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</si>
  <si>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</si>
  <si>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</si>
  <si>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</si>
  <si>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</si>
  <si>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</si>
  <si>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</si>
  <si>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</si>
  <si>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</si>
  <si>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</si>
  <si>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</si>
  <si>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</si>
  <si>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</si>
  <si>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</si>
  <si>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</si>
  <si>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</si>
  <si>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</si>
  <si>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</si>
  <si>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</si>
  <si>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</si>
  <si>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</si>
  <si>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</si>
  <si>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</si>
  <si>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</si>
  <si>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</si>
  <si>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</si>
  <si>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</si>
  <si>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</si>
  <si>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</si>
  <si>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</si>
  <si>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</si>
  <si>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</si>
  <si>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</si>
  <si>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</si>
  <si>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</si>
  <si>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</si>
  <si>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</si>
  <si>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</si>
  <si>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</si>
  <si>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</si>
  <si>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</si>
  <si>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</si>
  <si>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</si>
  <si>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</si>
  <si>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</si>
  <si>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</si>
  <si>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</si>
  <si>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</si>
  <si>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</si>
  <si>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</si>
  <si>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</si>
  <si>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</si>
  <si>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</si>
  <si>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</si>
  <si>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</si>
  <si>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</si>
  <si>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</si>
  <si>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</si>
  <si>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</si>
  <si>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</si>
  <si>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</si>
  <si>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</si>
  <si>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</si>
  <si>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</si>
  <si>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</si>
  <si>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</si>
  <si>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</si>
  <si>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</si>
  <si>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</si>
  <si>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</si>
  <si>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</si>
  <si>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</si>
  <si>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</si>
  <si>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</si>
  <si>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</si>
  <si>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</si>
  <si>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</si>
  <si>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</si>
  <si>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</si>
  <si>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</si>
  <si>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</si>
  <si>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</si>
  <si>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</si>
  <si>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</si>
  <si>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</si>
  <si>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</si>
  <si>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</si>
  <si>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</si>
  <si>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</si>
  <si>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</si>
  <si>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</si>
  <si>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</si>
  <si>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</si>
  <si>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</si>
  <si>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</si>
  <si>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</si>
  <si>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</si>
  <si>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</si>
  <si>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</si>
  <si>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</si>
  <si>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</si>
  <si>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</si>
  <si>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</si>
  <si>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</si>
  <si>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</si>
  <si>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</si>
  <si>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</si>
  <si>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</si>
  <si>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</si>
  <si>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</si>
  <si>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</si>
  <si>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</si>
  <si>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</si>
  <si>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</si>
  <si>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</si>
  <si>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</si>
  <si>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</si>
  <si>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</si>
  <si>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</si>
  <si>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</si>
  <si>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</si>
  <si>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</si>
  <si>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</si>
  <si>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</si>
  <si>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</si>
  <si>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</si>
  <si>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</si>
  <si>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</si>
  <si>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</si>
  <si>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</si>
  <si>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</si>
  <si>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</si>
  <si>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</si>
  <si>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</si>
  <si>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</si>
  <si>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</si>
  <si>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</si>
  <si>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</si>
  <si>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</si>
  <si>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</si>
  <si>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</si>
  <si>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</si>
  <si>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</si>
  <si>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</si>
  <si>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</si>
  <si>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</si>
  <si>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</si>
  <si>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</si>
  <si>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</si>
  <si>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</si>
  <si>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</si>
  <si>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</si>
  <si>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</si>
  <si>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</si>
  <si>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</si>
  <si>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</si>
  <si>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</si>
  <si>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</si>
  <si>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</si>
  <si>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</si>
  <si>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</si>
  <si>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</si>
  <si>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</si>
  <si>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</si>
  <si>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</si>
  <si>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</si>
  <si>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</si>
  <si>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</si>
  <si>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</si>
  <si>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</si>
  <si>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</si>
  <si>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</si>
  <si>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</si>
  <si>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</si>
  <si>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</si>
  <si>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</si>
  <si>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</si>
  <si>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</si>
  <si>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</si>
  <si>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</si>
  <si>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</si>
  <si>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</si>
  <si>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</si>
  <si>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</si>
  <si>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</si>
  <si>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</si>
  <si>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</si>
  <si>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</si>
  <si>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</si>
  <si>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</si>
  <si>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</si>
  <si>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</si>
  <si>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</si>
  <si>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</si>
  <si>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</si>
  <si>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</si>
  <si>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</si>
  <si>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</si>
  <si>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</si>
  <si>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</si>
  <si>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</si>
  <si>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</si>
  <si>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</si>
  <si>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</si>
  <si>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</si>
  <si>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</si>
  <si>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</si>
  <si>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</si>
  <si>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</si>
  <si>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</si>
  <si>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</si>
  <si>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</si>
  <si>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</si>
  <si>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</si>
  <si>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</si>
  <si>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</si>
  <si>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</si>
  <si>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</si>
  <si>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</si>
  <si>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</si>
  <si>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</si>
  <si>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</si>
  <si>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</si>
  <si>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</si>
  <si>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</si>
  <si>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</si>
  <si>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</si>
  <si>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</si>
  <si>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</si>
  <si>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</si>
  <si>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</si>
  <si>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</si>
  <si>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</si>
  <si>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</si>
  <si>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</si>
  <si>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</si>
  <si>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</si>
  <si>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</si>
  <si>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</si>
  <si>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</si>
  <si>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</si>
  <si>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</si>
  <si>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</si>
  <si>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</si>
  <si>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</si>
  <si>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</si>
  <si>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</si>
  <si>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</si>
  <si>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</si>
  <si>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</si>
  <si>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</si>
  <si>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</si>
  <si>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</si>
  <si>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</si>
  <si>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</si>
  <si>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</si>
  <si>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</si>
  <si>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</si>
  <si>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</si>
  <si>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</si>
  <si>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</si>
  <si>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</si>
  <si>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</si>
  <si>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</si>
  <si>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</si>
  <si>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</si>
  <si>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</si>
  <si>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</si>
  <si>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</si>
  <si>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</si>
  <si>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</si>
  <si>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</si>
  <si>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</si>
  <si>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</si>
  <si>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</si>
  <si>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</si>
  <si>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</si>
  <si>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</si>
  <si>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</si>
  <si>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</si>
  <si>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</si>
  <si>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</si>
  <si>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</si>
  <si>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</si>
  <si>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</si>
  <si>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</si>
  <si>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</si>
  <si>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</si>
  <si>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</si>
  <si>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</si>
  <si>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</si>
  <si>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</si>
  <si>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</si>
  <si>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</si>
  <si>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</si>
  <si>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</si>
  <si>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</si>
  <si>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</si>
  <si>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</si>
  <si>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</si>
  <si>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</si>
  <si>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</si>
  <si>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</si>
  <si>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</si>
  <si>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</si>
  <si>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</si>
  <si>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</si>
  <si>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</si>
  <si>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</si>
  <si>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</si>
  <si>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</si>
  <si>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</si>
  <si>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</si>
  <si>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</si>
  <si>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</si>
  <si>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</si>
  <si>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</si>
  <si>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</si>
  <si>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</si>
  <si>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</si>
  <si>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</si>
  <si>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</si>
  <si>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</si>
  <si>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</si>
  <si>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</si>
  <si>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</si>
  <si>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</si>
  <si>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</si>
  <si>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</si>
  <si>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</si>
  <si>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</si>
  <si>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</si>
  <si>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</si>
  <si>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</si>
  <si>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</si>
  <si>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</si>
  <si>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</si>
  <si>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</si>
  <si>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</si>
  <si>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</si>
  <si>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</si>
  <si>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</si>
  <si>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</si>
  <si>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</si>
  <si>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</si>
  <si>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</si>
  <si>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</si>
  <si>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</si>
  <si>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</si>
  <si>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</si>
  <si>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</si>
  <si>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</si>
  <si>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</si>
  <si>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</si>
  <si>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</si>
  <si>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</si>
  <si>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</si>
  <si>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</si>
  <si>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</si>
  <si>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</si>
  <si>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</si>
  <si>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</si>
  <si>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</si>
  <si>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</si>
  <si>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</si>
  <si>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</si>
  <si>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</si>
  <si>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</si>
  <si>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</si>
  <si>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</si>
  <si>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</si>
  <si>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</si>
  <si>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</si>
  <si>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</si>
  <si>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</si>
  <si>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</si>
  <si>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</si>
  <si>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</si>
  <si>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</si>
  <si>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</si>
  <si>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</si>
  <si>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</si>
  <si>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</si>
  <si>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</si>
  <si>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</si>
  <si>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</si>
  <si>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</si>
  <si>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</si>
  <si>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</si>
  <si>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</si>
  <si>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</si>
  <si>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</si>
  <si>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</si>
  <si>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</si>
  <si>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</si>
  <si>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</si>
  <si>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</si>
  <si>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</si>
  <si>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</si>
  <si>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</si>
  <si>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</si>
  <si>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</si>
  <si>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</si>
  <si>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</si>
  <si>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</si>
  <si>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</si>
  <si>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</si>
  <si>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</si>
  <si>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</si>
  <si>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</si>
  <si>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</si>
  <si>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</si>
  <si>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</si>
  <si>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</si>
  <si>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</si>
  <si>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</si>
  <si>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</si>
  <si>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</si>
  <si>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</si>
  <si>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</si>
  <si>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</si>
  <si>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</si>
  <si>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</si>
  <si>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</si>
  <si>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</si>
  <si>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</si>
  <si>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</si>
  <si>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</si>
  <si>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</si>
  <si>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</si>
  <si>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</si>
  <si>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</si>
  <si>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</si>
  <si>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</si>
  <si>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</si>
  <si>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</si>
  <si>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</si>
  <si>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</si>
  <si>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</si>
  <si>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</si>
  <si>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</si>
  <si>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</si>
  <si>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</si>
  <si>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</si>
  <si>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</si>
  <si>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</si>
  <si>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</si>
  <si>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</si>
  <si>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</si>
  <si>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</si>
  <si>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</si>
  <si>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</si>
  <si>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</si>
  <si>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</si>
  <si>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</si>
  <si>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</si>
  <si>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</si>
  <si>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</si>
  <si>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</si>
  <si>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</si>
  <si>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</si>
  <si>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</si>
  <si>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</si>
  <si>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</si>
  <si>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</si>
  <si>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</si>
  <si>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</si>
  <si>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</si>
  <si>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</si>
  <si>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</si>
  <si>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</si>
  <si>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</si>
  <si>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</si>
  <si>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</si>
  <si>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</si>
  <si>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</si>
  <si>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</si>
  <si>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</si>
  <si>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</si>
  <si>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</si>
  <si>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</si>
  <si>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</si>
  <si>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</si>
  <si>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</si>
  <si>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</si>
  <si>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</si>
  <si>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</si>
  <si>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</si>
  <si>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</si>
  <si>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</si>
  <si>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</si>
  <si>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</si>
  <si>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</si>
  <si>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</si>
  <si>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</si>
  <si>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</si>
  <si>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</si>
  <si>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</si>
  <si>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</si>
  <si>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</si>
  <si>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</si>
  <si>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</si>
  <si>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</si>
  <si>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</si>
  <si>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</si>
  <si>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</si>
  <si>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</si>
  <si>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</si>
  <si>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</si>
  <si>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</si>
  <si>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</si>
  <si>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</si>
  <si>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</si>
  <si>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</si>
  <si>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</si>
  <si>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</si>
  <si>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</si>
  <si>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</si>
  <si>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</si>
  <si>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</si>
  <si>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</si>
  <si>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</si>
  <si>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</si>
  <si>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</si>
  <si>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</si>
  <si>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</si>
  <si>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</si>
  <si>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</si>
  <si>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</si>
  <si>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</si>
  <si>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</si>
  <si>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</si>
  <si>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</si>
  <si>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</si>
  <si>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</si>
  <si>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</si>
  <si>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</si>
  <si>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</si>
  <si>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</si>
  <si>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</si>
  <si>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</si>
  <si>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</si>
  <si>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</si>
  <si>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</si>
  <si>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</si>
  <si>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</si>
  <si>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</si>
  <si>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</si>
  <si>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</si>
  <si>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</si>
  <si>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</si>
  <si>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</si>
  <si>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</si>
  <si>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</si>
  <si>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</si>
  <si>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</si>
  <si>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</si>
  <si>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</si>
  <si>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</si>
  <si>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</si>
  <si>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</si>
  <si>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</si>
  <si>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</si>
  <si>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</si>
  <si>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</si>
  <si>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</si>
  <si>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</si>
  <si>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</si>
  <si>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</si>
  <si>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</si>
  <si>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</si>
  <si>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</si>
  <si>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</si>
  <si>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</si>
  <si>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</si>
  <si>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</si>
  <si>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</si>
  <si>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</si>
  <si>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</si>
  <si>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</si>
  <si>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</si>
  <si>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</si>
  <si>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</si>
  <si>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</si>
  <si>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</si>
  <si>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</si>
  <si>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</si>
  <si>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</si>
  <si>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</si>
  <si>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</si>
  <si>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</si>
  <si>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</si>
  <si>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</si>
  <si>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</si>
  <si>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</si>
  <si>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</si>
  <si>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</si>
  <si>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</si>
  <si>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</si>
  <si>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</si>
  <si>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</si>
  <si>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</si>
  <si>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</si>
  <si>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</si>
  <si>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</si>
  <si>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</si>
  <si>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</si>
  <si>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</si>
  <si>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</si>
  <si>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</si>
  <si>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</si>
  <si>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</si>
  <si>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</si>
  <si>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</si>
  <si>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</si>
  <si>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</si>
  <si>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</si>
  <si>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</si>
  <si>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</si>
  <si>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</si>
  <si>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</si>
  <si>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</si>
  <si>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</si>
  <si>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</si>
  <si>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</si>
  <si>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</si>
  <si>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</si>
  <si>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</si>
  <si>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</si>
  <si>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</si>
  <si>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</si>
  <si>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</si>
  <si>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</si>
  <si>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</si>
  <si>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</si>
  <si>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</si>
  <si>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</si>
  <si>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</si>
  <si>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</si>
  <si>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</si>
  <si>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</si>
  <si>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</si>
  <si>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</si>
  <si>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</si>
  <si>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</si>
  <si>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</si>
  <si>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</si>
  <si>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</si>
  <si>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</si>
  <si>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</si>
  <si>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</si>
  <si>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</si>
  <si>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</si>
  <si>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</si>
  <si>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</si>
  <si>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</si>
  <si>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</si>
  <si>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</si>
  <si>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</si>
  <si>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</si>
  <si>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</si>
  <si>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</si>
  <si>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</si>
  <si>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</si>
  <si>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</si>
  <si>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</si>
  <si>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</si>
  <si>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</si>
  <si>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</si>
  <si>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</si>
  <si>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</si>
  <si>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</si>
  <si>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</si>
  <si>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</si>
  <si>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</si>
  <si>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</si>
  <si>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</si>
  <si>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</si>
  <si>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</si>
  <si>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</si>
  <si>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</si>
  <si>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</si>
  <si>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</si>
  <si>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</si>
  <si>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</si>
  <si>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</si>
  <si>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</si>
  <si>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</si>
  <si>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</si>
  <si>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</si>
  <si>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</si>
  <si>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</si>
  <si>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</si>
  <si>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</si>
  <si>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</si>
  <si>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</si>
  <si>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</si>
  <si>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</si>
  <si>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</si>
  <si>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</si>
  <si>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</si>
  <si>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</si>
  <si>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</si>
  <si>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</si>
  <si>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</si>
  <si>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</si>
  <si>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</si>
  <si>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</si>
  <si>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</si>
  <si>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</si>
  <si>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</si>
  <si>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</si>
  <si>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</si>
  <si>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</si>
  <si>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</si>
  <si>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</si>
  <si>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</si>
  <si>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</si>
  <si>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</si>
  <si>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</si>
  <si>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</si>
  <si>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</si>
  <si>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</si>
  <si>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</si>
  <si>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</si>
  <si>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</si>
  <si>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</si>
  <si>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</si>
  <si>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</si>
  <si>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</si>
  <si>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</si>
  <si>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</si>
  <si>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</si>
  <si>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</si>
  <si>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</si>
  <si>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</si>
  <si>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</si>
  <si>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</si>
  <si>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</si>
  <si>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</si>
  <si>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</si>
  <si>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</si>
  <si>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</si>
  <si>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</si>
  <si>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</si>
  <si>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</si>
  <si>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</si>
  <si>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</si>
  <si>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</si>
  <si>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</si>
  <si>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</si>
  <si>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</si>
  <si>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</si>
  <si>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</si>
  <si>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</si>
  <si>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</si>
  <si>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</si>
  <si>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</si>
  <si>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</si>
  <si>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</si>
  <si>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</si>
  <si>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</si>
  <si>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</si>
  <si>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</si>
  <si>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</si>
  <si>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</si>
  <si>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</si>
  <si>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</si>
  <si>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</si>
  <si>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</si>
  <si>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</si>
  <si>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</si>
  <si>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</si>
  <si>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</si>
  <si>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</si>
  <si>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</si>
  <si>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</si>
  <si>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</si>
  <si>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</si>
  <si>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</si>
  <si>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</si>
  <si>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</si>
  <si>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</si>
  <si>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</si>
  <si>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</si>
  <si>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</si>
  <si>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</si>
  <si>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</si>
  <si>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</si>
  <si>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</si>
  <si>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</si>
  <si>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</si>
  <si>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</si>
  <si>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</si>
  <si>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</si>
  <si>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</si>
  <si>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</si>
  <si>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</si>
  <si>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</si>
  <si>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</si>
  <si>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</si>
  <si>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</si>
  <si>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</si>
  <si>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</si>
  <si>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</si>
  <si>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</si>
  <si>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</si>
  <si>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</si>
  <si>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</si>
  <si>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</si>
  <si>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</si>
  <si>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</si>
  <si>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</si>
  <si>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</si>
  <si>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</si>
  <si>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</si>
  <si>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</si>
  <si>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</si>
  <si>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</si>
  <si>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</si>
  <si>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</si>
  <si>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</si>
  <si>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</si>
  <si>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</si>
  <si>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</si>
  <si>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</si>
  <si>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</si>
  <si>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</si>
  <si>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</si>
  <si>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</si>
  <si>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</si>
  <si>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</si>
  <si>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</si>
  <si>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</si>
  <si>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</si>
  <si>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</si>
  <si>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</si>
  <si>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</si>
  <si>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</si>
  <si>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</si>
  <si>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</si>
  <si>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</si>
  <si>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</si>
  <si>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</si>
  <si>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</si>
  <si>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</si>
  <si>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</si>
  <si>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</si>
  <si>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</si>
  <si>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</si>
  <si>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</si>
  <si>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</si>
  <si>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</si>
  <si>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</si>
  <si>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</si>
  <si>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</si>
  <si>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</si>
  <si>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</si>
  <si>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</si>
  <si>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</si>
  <si>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</si>
  <si>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</si>
  <si>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</si>
  <si>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</si>
  <si>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</si>
  <si>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</si>
  <si>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</si>
  <si>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</si>
  <si>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</si>
  <si>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</si>
  <si>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</si>
  <si>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</si>
  <si>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</si>
  <si>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</si>
  <si>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</si>
  <si>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</si>
  <si>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</si>
  <si>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</si>
  <si>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</si>
  <si>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</si>
  <si>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</si>
  <si>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</si>
  <si>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</si>
  <si>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</si>
  <si>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</si>
  <si>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</si>
  <si>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</si>
  <si>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</si>
  <si>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</si>
  <si>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</si>
  <si>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</si>
  <si>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</si>
  <si>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</si>
  <si>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</si>
  <si>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</si>
  <si>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</si>
  <si>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</si>
  <si>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</si>
  <si>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</si>
  <si>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</si>
  <si>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</si>
  <si>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</si>
  <si>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</si>
  <si>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</si>
  <si>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</si>
  <si>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</si>
  <si>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</si>
  <si>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</si>
  <si>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</si>
  <si>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</si>
  <si>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</si>
  <si>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</si>
  <si>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</si>
  <si>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</si>
  <si>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</si>
  <si>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</si>
  <si>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</si>
  <si>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</si>
  <si>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</si>
  <si>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</si>
  <si>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</si>
  <si>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</si>
  <si>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</si>
  <si>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</si>
  <si>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</si>
  <si>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</si>
  <si>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</si>
  <si>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</si>
  <si>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</si>
  <si>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</si>
  <si>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</si>
  <si>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</si>
  <si>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</si>
  <si>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</si>
  <si>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</si>
  <si>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</si>
  <si>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</si>
  <si>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</si>
  <si>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</si>
  <si>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</si>
  <si>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</si>
  <si>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</si>
  <si>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</si>
  <si>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</si>
  <si>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</si>
  <si>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</si>
  <si>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</si>
  <si>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</si>
  <si>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</si>
  <si>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</si>
  <si>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</si>
  <si>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</si>
  <si>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</si>
  <si>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</si>
  <si>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</si>
  <si>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</si>
  <si>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</si>
  <si>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</si>
  <si>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</si>
  <si>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</si>
  <si>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</si>
  <si>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</si>
  <si>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</si>
  <si>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</si>
  <si>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</si>
  <si>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</si>
  <si>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</si>
  <si>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</si>
  <si>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</si>
  <si>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</si>
  <si>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</si>
  <si>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</si>
  <si>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</si>
  <si>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</si>
  <si>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</si>
  <si>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</si>
  <si>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</si>
  <si>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</si>
  <si>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</si>
  <si>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</si>
  <si>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</si>
  <si>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</si>
  <si>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</si>
  <si>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</si>
  <si>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</si>
  <si>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</si>
  <si>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</si>
  <si>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</si>
  <si>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</si>
  <si>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</si>
  <si>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</si>
  <si>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</si>
  <si>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</si>
  <si>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</si>
  <si>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</si>
  <si>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</si>
  <si>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</si>
  <si>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</si>
  <si>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</si>
  <si>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</si>
  <si>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</si>
  <si>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</si>
  <si>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</si>
  <si>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</si>
  <si>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</si>
  <si>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</si>
  <si>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</si>
  <si>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</si>
  <si>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</si>
  <si>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</si>
  <si>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</si>
  <si>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</si>
  <si>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</si>
  <si>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</si>
  <si>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</si>
  <si>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</si>
  <si>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</si>
  <si>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</si>
  <si>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</si>
  <si>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</si>
  <si>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</si>
  <si>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</si>
  <si>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</si>
  <si>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</si>
  <si>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</si>
  <si>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</si>
  <si>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</si>
  <si>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</si>
  <si>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</si>
  <si>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</si>
  <si>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</si>
  <si>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</si>
  <si>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</si>
  <si>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</si>
  <si>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</si>
  <si>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</si>
  <si>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</si>
  <si>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</si>
  <si>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</si>
  <si>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</si>
  <si>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</si>
  <si>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</si>
  <si>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</si>
  <si>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</si>
  <si>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</si>
  <si>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</si>
  <si>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</si>
  <si>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</si>
  <si>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</si>
  <si>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</si>
  <si>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</si>
  <si>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</si>
  <si>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</si>
  <si>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</si>
  <si>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</si>
  <si>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</si>
  <si>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</si>
  <si>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</si>
  <si>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</si>
  <si>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</si>
  <si>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</si>
  <si>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</si>
  <si>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</si>
  <si>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</si>
  <si>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</si>
  <si>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</si>
  <si>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</si>
  <si>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</si>
  <si>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</si>
  <si>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</si>
  <si>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</si>
  <si>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</si>
  <si>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</si>
  <si>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</si>
  <si>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</si>
  <si>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</si>
  <si>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</si>
  <si>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</si>
  <si>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</si>
  <si>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</si>
  <si>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</si>
  <si>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</si>
  <si>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</si>
  <si>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</si>
  <si>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</si>
  <si>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</si>
  <si>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</si>
  <si>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</si>
  <si>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</si>
  <si>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</si>
  <si>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</si>
  <si>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</si>
  <si>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</si>
  <si>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</si>
  <si>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</si>
  <si>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</si>
  <si>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</si>
  <si>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</si>
  <si>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</si>
  <si>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</si>
  <si>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</si>
  <si>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</si>
  <si>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</si>
  <si>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</si>
  <si>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</si>
  <si>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</si>
  <si>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</si>
  <si>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</si>
  <si>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</si>
  <si>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</si>
  <si>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</si>
  <si>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</si>
  <si>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</si>
  <si>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</si>
  <si>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</si>
  <si>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</si>
  <si>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</si>
  <si>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</si>
  <si>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</si>
  <si>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</si>
  <si>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</si>
  <si>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</si>
  <si>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</si>
  <si>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</si>
  <si>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</si>
  <si>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</si>
  <si>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</si>
  <si>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</si>
  <si>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</si>
  <si>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</si>
  <si>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</si>
  <si>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</si>
  <si>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</si>
  <si>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</si>
  <si>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</si>
  <si>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</si>
  <si>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</si>
  <si>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</si>
  <si>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</si>
  <si>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</si>
  <si>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</si>
  <si>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</si>
  <si>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</si>
  <si>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</si>
  <si>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</si>
  <si>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</si>
  <si>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</si>
  <si>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</si>
  <si>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</si>
  <si>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</si>
  <si>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</si>
  <si>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</si>
  <si>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</si>
  <si>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</si>
  <si>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</si>
  <si>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</si>
  <si>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</si>
  <si>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</si>
  <si>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</si>
  <si>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</si>
  <si>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</si>
  <si>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</si>
  <si>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</si>
  <si>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</si>
  <si>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</si>
  <si>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</si>
  <si>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</si>
  <si>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</si>
  <si>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</si>
  <si>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</si>
  <si>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</si>
  <si>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</si>
  <si>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</si>
  <si>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</si>
  <si>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</si>
  <si>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</si>
  <si>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</si>
  <si>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</si>
  <si>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</si>
  <si>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</si>
  <si>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</si>
  <si>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</si>
  <si>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</si>
  <si>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</si>
  <si>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</si>
  <si>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</si>
  <si>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</si>
  <si>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</si>
  <si>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</si>
  <si>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</si>
  <si>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</si>
  <si>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</si>
  <si>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</si>
  <si>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</si>
  <si>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</si>
  <si>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</si>
  <si>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</si>
  <si>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</si>
  <si>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</si>
  <si>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</si>
  <si>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</si>
  <si>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</si>
  <si>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</si>
  <si>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</si>
  <si>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</si>
  <si>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</si>
  <si>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</si>
  <si>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</si>
  <si>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</si>
  <si>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</si>
  <si>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</si>
  <si>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</si>
  <si>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</si>
  <si>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</si>
  <si>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</si>
  <si>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</si>
  <si>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</si>
  <si>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</si>
  <si>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</si>
  <si>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</si>
  <si>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</si>
  <si>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</si>
  <si>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</si>
  <si>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</si>
  <si>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</si>
  <si>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</si>
  <si>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</si>
  <si>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</si>
  <si>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</si>
  <si>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</si>
  <si>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</si>
  <si>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</si>
  <si>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</si>
  <si>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</si>
  <si>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</si>
  <si>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</si>
  <si>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</si>
  <si>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</si>
  <si>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</si>
  <si>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</si>
  <si>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</si>
  <si>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</si>
  <si>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</si>
  <si>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</si>
  <si>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</si>
  <si>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</si>
  <si>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</si>
  <si>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</si>
  <si>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</si>
  <si>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</si>
  <si>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</si>
  <si>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</si>
  <si>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</si>
  <si>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</si>
  <si>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</si>
  <si>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</si>
  <si>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</si>
  <si>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</si>
  <si>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</si>
  <si>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</si>
  <si>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</si>
  <si>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</si>
  <si>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</si>
  <si>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</si>
  <si>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</si>
  <si>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</si>
  <si>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</si>
  <si>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</si>
  <si>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</si>
  <si>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</si>
  <si>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</si>
  <si>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</si>
  <si>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</si>
  <si>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</si>
  <si>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</si>
  <si>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</si>
  <si>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</si>
  <si>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</si>
  <si>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</si>
  <si>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</si>
  <si>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</si>
  <si>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</si>
  <si>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</si>
  <si>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</si>
  <si>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</si>
  <si>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</si>
  <si>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</si>
  <si>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</si>
  <si>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</si>
  <si>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</si>
  <si>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</si>
  <si>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</si>
  <si>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</si>
  <si>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</si>
  <si>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</si>
  <si>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</si>
  <si>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</si>
  <si>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</si>
  <si>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</si>
  <si>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</si>
  <si>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</si>
  <si>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</si>
  <si>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</si>
  <si>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</si>
  <si>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</si>
  <si>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</si>
  <si>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</si>
  <si>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</si>
  <si>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</si>
  <si>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</si>
  <si>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</si>
  <si>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</si>
  <si>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</si>
  <si>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</si>
  <si>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</si>
  <si>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</si>
  <si>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</si>
  <si>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</si>
  <si>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</si>
  <si>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</si>
  <si>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</si>
  <si>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</si>
  <si>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</si>
  <si>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</si>
  <si>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</si>
  <si>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</si>
  <si>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</si>
  <si>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</si>
  <si>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</si>
  <si>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</si>
  <si>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</si>
  <si>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</si>
  <si>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</si>
  <si>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</si>
  <si>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</si>
  <si>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</si>
  <si>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</si>
  <si>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</si>
  <si>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</si>
  <si>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</si>
  <si>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</si>
  <si>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</si>
  <si>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</si>
  <si>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</si>
  <si>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</si>
  <si>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</si>
  <si>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</si>
  <si>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</si>
  <si>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</si>
  <si>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</si>
  <si>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</si>
  <si>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</si>
  <si>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</si>
  <si>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</si>
  <si>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</si>
  <si>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</si>
  <si>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</si>
  <si>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</si>
  <si>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</si>
  <si>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</si>
  <si>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</si>
  <si>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</si>
  <si>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</si>
  <si>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</si>
  <si>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</si>
  <si>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</si>
  <si>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</si>
  <si>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</si>
  <si>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</si>
  <si>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</si>
  <si>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</si>
  <si>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</si>
  <si>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</si>
  <si>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</si>
  <si>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</si>
  <si>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</si>
  <si>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</si>
  <si>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</si>
  <si>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</si>
  <si>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</si>
  <si>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</si>
  <si>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</si>
  <si>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</si>
  <si>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</si>
  <si>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</si>
  <si>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</si>
  <si>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</si>
  <si>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</si>
  <si>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</si>
  <si>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</si>
  <si>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</si>
  <si>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</si>
  <si>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</si>
  <si>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</si>
  <si>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</si>
  <si>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</si>
  <si>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</si>
  <si>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</si>
  <si>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</si>
  <si>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</si>
  <si>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</si>
  <si>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</si>
  <si>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</si>
  <si>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</si>
  <si>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</si>
  <si>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</si>
  <si>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</si>
  <si>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</si>
  <si>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</si>
  <si>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</si>
  <si>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</si>
  <si>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</si>
  <si>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</si>
  <si>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</si>
  <si>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</si>
  <si>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</si>
  <si>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</si>
  <si>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</si>
  <si>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</si>
  <si>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</si>
  <si>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</si>
  <si>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</si>
  <si>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</si>
  <si>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</si>
  <si>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</si>
  <si>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</si>
  <si>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</si>
  <si>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</si>
  <si>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</si>
  <si>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</si>
  <si>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</si>
  <si>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</si>
  <si>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</si>
  <si>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</si>
  <si>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</si>
  <si>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</si>
  <si>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</si>
  <si>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</si>
  <si>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</si>
  <si>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</si>
  <si>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</si>
  <si>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</si>
  <si>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</si>
  <si>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</si>
  <si>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</si>
  <si>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</si>
  <si>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</si>
  <si>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</si>
  <si>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</si>
  <si>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</si>
  <si>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</si>
  <si>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</si>
  <si>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</si>
  <si>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</si>
  <si>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</si>
  <si>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</si>
  <si>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</si>
  <si>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</si>
  <si>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</si>
  <si>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</si>
  <si>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</si>
  <si>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</si>
  <si>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</si>
  <si>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</si>
  <si>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</si>
  <si>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</si>
  <si>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</si>
  <si>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</si>
  <si>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</si>
  <si>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</si>
  <si>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</si>
  <si>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</si>
  <si>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</si>
  <si>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</si>
  <si>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</si>
  <si>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</si>
  <si>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</si>
  <si>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</si>
  <si>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</si>
  <si>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</si>
  <si>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</si>
  <si>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</si>
  <si>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</si>
  <si>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</si>
  <si>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</si>
  <si>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</si>
  <si>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</si>
  <si>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</si>
  <si>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</si>
  <si>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</si>
  <si>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</si>
  <si>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</si>
  <si>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</si>
  <si>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</si>
  <si>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</si>
  <si>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</si>
  <si>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</si>
  <si>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</si>
  <si>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</si>
  <si>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</si>
  <si>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</si>
  <si>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</si>
  <si>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</si>
  <si>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</si>
  <si>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</si>
  <si>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</si>
  <si>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</si>
  <si>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</si>
  <si>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</si>
  <si>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</si>
  <si>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</si>
  <si>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</si>
  <si>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</si>
  <si>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</si>
  <si>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</si>
  <si>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</si>
  <si>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</si>
  <si>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</si>
  <si>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</si>
  <si>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</si>
  <si>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</si>
  <si>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</si>
  <si>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</si>
  <si>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</si>
  <si>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</si>
  <si>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</si>
  <si>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</si>
  <si>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</si>
  <si>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</si>
  <si>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</si>
  <si>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</si>
  <si>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</si>
  <si>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</si>
  <si>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</si>
  <si>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</si>
  <si>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</si>
  <si>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</si>
  <si>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</si>
  <si>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</si>
  <si>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</si>
  <si>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</si>
  <si>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</si>
  <si>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</si>
  <si>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</si>
  <si>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</si>
  <si>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</si>
  <si>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</si>
  <si>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</si>
  <si>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</si>
  <si>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</si>
  <si>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</si>
  <si>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</si>
  <si>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</si>
  <si>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</si>
  <si>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</si>
  <si>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</si>
  <si>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</si>
  <si>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</si>
  <si>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</si>
  <si>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</si>
  <si>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</si>
  <si>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</si>
  <si>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</si>
  <si>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</si>
  <si>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</si>
  <si>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</si>
  <si>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</si>
  <si>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</si>
  <si>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</si>
  <si>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</si>
  <si>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</si>
  <si>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</si>
  <si>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</si>
  <si>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</si>
  <si>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</si>
  <si>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</si>
  <si>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</si>
  <si>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</si>
  <si>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</si>
  <si>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</si>
  <si>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</si>
  <si>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</si>
  <si>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</si>
  <si>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</si>
  <si>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</si>
  <si>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</si>
  <si>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</si>
  <si>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</si>
  <si>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</si>
  <si>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</si>
  <si>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</si>
  <si>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</si>
  <si>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</si>
  <si>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</si>
  <si>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</si>
  <si>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</si>
  <si>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</si>
  <si>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</si>
  <si>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</si>
  <si>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</si>
  <si>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</si>
  <si>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</si>
  <si>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</si>
  <si>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</si>
  <si>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</si>
  <si>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</si>
  <si>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</si>
  <si>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</si>
  <si>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</si>
  <si>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</si>
  <si>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</si>
  <si>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</si>
  <si>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</si>
  <si>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</si>
  <si>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</si>
  <si>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</si>
  <si>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</si>
  <si>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</si>
  <si>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</si>
  <si>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</si>
  <si>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</si>
  <si>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</si>
  <si>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</si>
  <si>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</si>
  <si>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</si>
  <si>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</si>
  <si>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</si>
  <si>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</si>
  <si>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</si>
  <si>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</si>
  <si>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</si>
  <si>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</si>
  <si>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</si>
  <si>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</si>
  <si>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</si>
  <si>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</si>
  <si>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</si>
  <si>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</si>
  <si>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</si>
  <si>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</si>
  <si>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</si>
  <si>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</si>
  <si>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</si>
  <si>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</si>
  <si>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</si>
  <si>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</si>
  <si>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</si>
  <si>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</si>
  <si>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</si>
  <si>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</si>
  <si>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</si>
  <si>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</si>
  <si>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</si>
  <si>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</si>
  <si>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</si>
  <si>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</si>
  <si>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</si>
  <si>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</si>
  <si>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</si>
  <si>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</si>
  <si>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</si>
  <si>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</si>
  <si>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</si>
  <si>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</si>
  <si>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</si>
  <si>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</si>
  <si>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</si>
  <si>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</si>
  <si>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</si>
  <si>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</si>
  <si>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</si>
  <si>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</si>
  <si>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</si>
  <si>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</si>
  <si>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</si>
  <si>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</si>
  <si>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</si>
  <si>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</si>
  <si>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</si>
  <si>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</si>
  <si>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</si>
  <si>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</si>
  <si>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</si>
  <si>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</si>
  <si>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</si>
  <si>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</si>
  <si>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</si>
  <si>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</si>
  <si>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</si>
  <si>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</si>
  <si>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</si>
  <si>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</si>
  <si>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</si>
  <si>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</si>
  <si>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</si>
  <si>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</si>
  <si>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</si>
  <si>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</si>
  <si>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</si>
  <si>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</si>
  <si>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</si>
  <si>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</si>
  <si>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</si>
  <si>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</si>
  <si>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</si>
  <si>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</si>
  <si>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</si>
  <si>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</si>
  <si>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</si>
  <si>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</si>
  <si>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</si>
  <si>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</si>
  <si>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</si>
  <si>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</si>
  <si>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</si>
  <si>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</si>
  <si>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</si>
  <si>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</si>
  <si>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</si>
  <si>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</si>
  <si>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</si>
  <si>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</si>
  <si>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</si>
  <si>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</si>
  <si>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</si>
  <si>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</si>
  <si>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</si>
  <si>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</si>
  <si>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</si>
  <si>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</si>
  <si>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</si>
  <si>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</si>
  <si>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</si>
  <si>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</si>
  <si>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</si>
  <si>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</si>
  <si>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</si>
  <si>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</si>
  <si>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</si>
  <si>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</si>
  <si>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</si>
  <si>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</si>
  <si>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</si>
  <si>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</si>
  <si>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</si>
  <si>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</si>
  <si>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</si>
  <si>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</si>
  <si>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</si>
  <si>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</si>
  <si>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</si>
  <si>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</si>
  <si>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</si>
  <si>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</si>
  <si>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</si>
  <si>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</si>
  <si>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</si>
  <si>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</si>
  <si>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</si>
  <si>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</si>
  <si>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</si>
  <si>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</si>
  <si>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</si>
  <si>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</si>
  <si>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</si>
  <si>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</si>
  <si>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</si>
  <si>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</si>
  <si>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</si>
  <si>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</si>
  <si>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</si>
  <si>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</si>
  <si>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</si>
  <si>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</si>
  <si>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</si>
  <si>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</si>
  <si>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</si>
  <si>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</si>
  <si>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</si>
  <si>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</si>
  <si>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</si>
  <si>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</si>
  <si>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</si>
  <si>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</si>
  <si>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</si>
  <si>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</si>
  <si>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</si>
  <si>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</si>
  <si>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</si>
  <si>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</si>
  <si>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</si>
  <si>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</si>
  <si>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</si>
  <si>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</si>
  <si>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</si>
  <si>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</si>
  <si>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</si>
  <si>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</si>
  <si>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</si>
  <si>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</si>
  <si>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</si>
  <si>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</si>
  <si>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</si>
  <si>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</si>
  <si>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</si>
  <si>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</si>
  <si>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</si>
  <si>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</si>
  <si>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</si>
  <si>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</si>
  <si>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</si>
  <si>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</si>
  <si>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</si>
  <si>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</si>
  <si>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</si>
  <si>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</si>
  <si>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</si>
  <si>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</si>
  <si>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</si>
  <si>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</si>
  <si>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</si>
  <si>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</si>
  <si>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</si>
  <si>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</si>
  <si>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</si>
  <si>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</si>
  <si>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</si>
  <si>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</si>
  <si>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</si>
  <si>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</si>
  <si>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</si>
  <si>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</si>
  <si>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</si>
  <si>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</si>
  <si>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</si>
  <si>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</si>
  <si>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</si>
  <si>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</si>
  <si>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</si>
  <si>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</si>
  <si>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</si>
  <si>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</si>
  <si>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</si>
  <si>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</si>
  <si>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</si>
  <si>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</si>
  <si>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</si>
  <si>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</si>
  <si>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</si>
  <si>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</si>
  <si>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</si>
  <si>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</si>
  <si>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</si>
  <si>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</si>
  <si>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</si>
  <si>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</si>
  <si>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</si>
  <si>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</si>
  <si>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</si>
  <si>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</si>
  <si>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</si>
  <si>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</si>
  <si>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</si>
  <si>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</si>
  <si>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</si>
  <si>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</si>
  <si>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</si>
  <si>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</si>
  <si>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</si>
  <si>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</si>
  <si>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</si>
  <si>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</si>
  <si>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</si>
  <si>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</si>
  <si>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</si>
  <si>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</si>
  <si>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</si>
  <si>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</si>
  <si>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</si>
  <si>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</si>
  <si>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</si>
  <si>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</si>
  <si>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</si>
  <si>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</si>
  <si>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</si>
  <si>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</si>
  <si>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</si>
  <si>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</si>
  <si>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</si>
  <si>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</si>
  <si>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</si>
  <si>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</si>
  <si>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</si>
  <si>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</si>
  <si>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</si>
  <si>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</si>
  <si>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</si>
  <si>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</si>
  <si>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</si>
  <si>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</si>
  <si>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</si>
  <si>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</si>
  <si>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</si>
  <si>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</si>
  <si>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</si>
  <si>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</si>
  <si>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</si>
  <si>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</si>
  <si>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</si>
  <si>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</si>
  <si>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</si>
  <si>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</si>
  <si>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</si>
  <si>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</si>
  <si>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</si>
  <si>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</si>
  <si>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</si>
  <si>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</si>
  <si>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</si>
  <si>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</si>
  <si>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</si>
  <si>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</si>
  <si>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</si>
  <si>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</si>
  <si>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</si>
  <si>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</si>
  <si>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</si>
  <si>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</si>
  <si>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</si>
  <si>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</si>
  <si>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</si>
  <si>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</si>
  <si>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</si>
  <si>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</si>
  <si>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</si>
  <si>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</si>
  <si>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</si>
  <si>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</si>
  <si>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</si>
  <si>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</si>
  <si>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</si>
  <si>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</si>
  <si>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</si>
  <si>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</si>
  <si>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</si>
  <si>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</si>
  <si>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</si>
  <si>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</si>
  <si>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</si>
  <si>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</si>
  <si>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</si>
  <si>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</si>
  <si>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</si>
  <si>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</si>
  <si>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</si>
  <si>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</si>
  <si>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</si>
  <si>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</si>
  <si>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</si>
  <si>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</si>
  <si>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</si>
  <si>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</si>
  <si>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</si>
  <si>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</si>
  <si>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</si>
  <si>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</si>
  <si>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</si>
  <si>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</si>
  <si>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</si>
  <si>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</si>
  <si>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</si>
  <si>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</si>
  <si>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</si>
  <si>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</si>
  <si>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</si>
  <si>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</si>
  <si>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</si>
  <si>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</si>
  <si>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</si>
  <si>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</si>
  <si>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</si>
  <si>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</si>
  <si>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</si>
  <si>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</si>
  <si>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</si>
  <si>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</si>
  <si>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</si>
  <si>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</si>
  <si>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</si>
  <si>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</si>
  <si>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</si>
  <si>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</si>
  <si>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</si>
  <si>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</si>
  <si>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</si>
  <si>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</si>
  <si>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</si>
  <si>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</si>
  <si>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</si>
  <si>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</si>
  <si>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</si>
  <si>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</si>
  <si>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</si>
  <si>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</si>
  <si>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</si>
  <si>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</si>
  <si>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</si>
  <si>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</si>
  <si>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</si>
  <si>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</si>
  <si>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</si>
  <si>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</si>
  <si>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</si>
  <si>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</si>
  <si>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</si>
  <si>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</si>
  <si>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</si>
  <si>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</si>
  <si>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</si>
  <si>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</si>
  <si>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</si>
  <si>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</si>
  <si>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</si>
  <si>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</si>
  <si>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</si>
  <si>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</si>
  <si>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</si>
  <si>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</si>
  <si>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</si>
  <si>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</si>
  <si>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</si>
  <si>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</si>
  <si>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</si>
  <si>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</si>
  <si>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</si>
  <si>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</si>
  <si>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</si>
  <si>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</si>
  <si>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</si>
  <si>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</si>
  <si>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</si>
  <si>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</si>
  <si>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</si>
  <si>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</si>
  <si>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</si>
  <si>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</si>
  <si>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</si>
  <si>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</si>
  <si>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</si>
  <si>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</si>
  <si>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</si>
  <si>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</si>
  <si>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</si>
  <si>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</si>
  <si>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</si>
  <si>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</si>
  <si>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</si>
  <si>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</si>
  <si>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</si>
  <si>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</si>
  <si>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</si>
  <si>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</si>
  <si>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</si>
  <si>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</si>
  <si>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</si>
  <si>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</si>
  <si>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</si>
  <si>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</si>
  <si>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</si>
  <si>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</si>
  <si>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</si>
  <si>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</si>
  <si>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</si>
  <si>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</si>
  <si>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</si>
  <si>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</si>
  <si>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</si>
  <si>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</si>
  <si>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</si>
  <si>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</si>
  <si>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</si>
  <si>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</si>
  <si>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</si>
  <si>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</si>
  <si>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</si>
  <si>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</si>
  <si>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</si>
  <si>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</si>
  <si>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</si>
  <si>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</si>
  <si>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</si>
  <si>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</si>
  <si>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</si>
  <si>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</si>
  <si>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</si>
  <si>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</si>
  <si>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</si>
  <si>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</si>
  <si>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</si>
  <si>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</si>
  <si>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</si>
  <si>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</si>
  <si>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</si>
  <si>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</si>
  <si>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</si>
  <si>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</si>
  <si>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</si>
  <si>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</si>
  <si>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</si>
  <si>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</si>
  <si>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</si>
  <si>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</si>
  <si>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</si>
  <si>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</si>
  <si>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</si>
  <si>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</si>
  <si>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</si>
  <si>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</si>
  <si>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</si>
  <si>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</si>
  <si>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</si>
  <si>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</si>
  <si>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</si>
  <si>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</si>
  <si>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</si>
  <si>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</si>
  <si>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</si>
  <si>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</si>
  <si>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</si>
  <si>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</si>
  <si>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</si>
  <si>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</si>
  <si>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</si>
  <si>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</si>
  <si>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</si>
  <si>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</si>
  <si>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</si>
  <si>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</si>
  <si>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</si>
  <si>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</si>
  <si>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</si>
  <si>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</si>
  <si>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</si>
  <si>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</si>
  <si>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</si>
  <si>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</si>
  <si>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</si>
  <si>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</si>
  <si>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</si>
  <si>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</si>
  <si>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</si>
  <si>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</si>
  <si>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</si>
  <si>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</si>
  <si>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</si>
  <si>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</si>
  <si>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</si>
  <si>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</si>
  <si>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</si>
  <si>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</si>
  <si>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</si>
  <si>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</si>
  <si>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</si>
  <si>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</si>
  <si>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</si>
  <si>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</si>
  <si>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</si>
  <si>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</si>
  <si>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</si>
  <si>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</si>
  <si>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</si>
  <si>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</si>
  <si>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</si>
  <si>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</si>
  <si>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</si>
  <si>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</si>
  <si>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</si>
  <si>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</si>
  <si>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</si>
  <si>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</si>
  <si>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</si>
  <si>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</si>
  <si>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</si>
  <si>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</si>
  <si>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</si>
  <si>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</si>
  <si>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</si>
  <si>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</si>
  <si>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</si>
  <si>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</si>
  <si>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</si>
  <si>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</si>
  <si>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</si>
  <si>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</si>
  <si>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</si>
  <si>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</si>
  <si>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</si>
  <si>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</si>
  <si>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</si>
  <si>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</si>
  <si>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</si>
  <si>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</si>
  <si>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</si>
  <si>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</si>
  <si>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</si>
  <si>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</si>
  <si>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</si>
  <si>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</si>
  <si>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</si>
  <si>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</si>
  <si>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</si>
  <si>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</si>
  <si>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</si>
  <si>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</si>
  <si>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</si>
  <si>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</si>
  <si>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</si>
  <si>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</si>
  <si>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</si>
  <si>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</si>
  <si>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</si>
  <si>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</si>
  <si>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</si>
  <si>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</si>
  <si>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</si>
  <si>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</si>
  <si>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</si>
  <si>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</si>
  <si>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</si>
  <si>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</si>
  <si>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</si>
  <si>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</si>
  <si>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</si>
  <si>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</si>
  <si>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</si>
  <si>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</si>
  <si>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</si>
  <si>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</si>
  <si>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</si>
  <si>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</si>
  <si>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</si>
  <si>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</si>
  <si>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</si>
  <si>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</si>
  <si>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</si>
  <si>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</si>
  <si>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</si>
  <si>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</si>
  <si>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</si>
  <si>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</si>
  <si>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</si>
  <si>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</si>
  <si>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</si>
  <si>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</si>
  <si>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</si>
  <si>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</si>
  <si>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</si>
  <si>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</si>
  <si>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</si>
  <si>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</si>
  <si>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</si>
  <si>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</si>
  <si>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</si>
  <si>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</si>
  <si>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</si>
  <si>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</si>
  <si>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</si>
  <si>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</si>
  <si>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</si>
  <si>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</si>
  <si>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</si>
  <si>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</si>
  <si>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</si>
  <si>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</si>
  <si>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</si>
  <si>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</si>
  <si>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</si>
  <si>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</si>
  <si>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</si>
  <si>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</si>
  <si>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</si>
  <si>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</si>
  <si>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</si>
  <si>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</si>
  <si>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</si>
  <si>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</si>
  <si>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</si>
  <si>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</si>
  <si>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</si>
  <si>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</si>
  <si>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</si>
  <si>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</si>
  <si>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</si>
  <si>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</si>
  <si>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</si>
  <si>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</si>
  <si>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</si>
  <si>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</si>
  <si>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</si>
  <si>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</si>
  <si>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</si>
  <si>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</si>
  <si>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</si>
  <si>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</si>
  <si>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</si>
  <si>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</si>
  <si>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</si>
  <si>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</si>
  <si>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</si>
  <si>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</si>
  <si>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</si>
  <si>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</si>
  <si>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</si>
  <si>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</si>
  <si>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</si>
  <si>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</si>
  <si>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</si>
  <si>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</si>
  <si>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</si>
  <si>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</si>
  <si>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</si>
  <si>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</si>
  <si>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</si>
  <si>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</si>
  <si>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</si>
  <si>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</si>
  <si>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</si>
  <si>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</si>
  <si>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</si>
  <si>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</si>
  <si>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</si>
  <si>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</si>
  <si>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</si>
  <si>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</si>
  <si>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</si>
  <si>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</si>
  <si>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</si>
  <si>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</si>
  <si>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</si>
  <si>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</si>
  <si>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</si>
  <si>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</si>
  <si>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</si>
  <si>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</si>
  <si>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</si>
  <si>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</si>
  <si>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</si>
  <si>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</si>
  <si>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</si>
  <si>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</si>
  <si>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</si>
  <si>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</si>
  <si>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</si>
  <si>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</si>
  <si>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</si>
  <si>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</si>
  <si>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</si>
  <si>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</si>
  <si>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</si>
  <si>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</si>
  <si>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</si>
  <si>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</si>
  <si>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</si>
  <si>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</si>
  <si>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</si>
  <si>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</si>
  <si>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</si>
  <si>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</si>
  <si>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</si>
  <si>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</si>
  <si>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</si>
  <si>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</si>
  <si>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</si>
  <si>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</si>
  <si>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</si>
  <si>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</si>
  <si>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</si>
  <si>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</si>
  <si>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</si>
  <si>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</si>
  <si>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</si>
  <si>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</si>
  <si>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</si>
  <si>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</si>
  <si>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</si>
  <si>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</si>
  <si>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</si>
  <si>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</si>
  <si>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</si>
  <si>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</si>
  <si>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</si>
  <si>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</si>
  <si>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</si>
  <si>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</si>
  <si>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</si>
  <si>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</si>
  <si>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</si>
  <si>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</si>
  <si>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</si>
  <si>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</si>
  <si>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</si>
  <si>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</si>
  <si>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</si>
  <si>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</si>
  <si>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</si>
  <si>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</si>
  <si>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</si>
  <si>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</si>
  <si>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</si>
  <si>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</si>
  <si>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</si>
  <si>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</si>
  <si>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</si>
  <si>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</si>
  <si>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</si>
  <si>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</si>
  <si>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</si>
  <si>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</si>
  <si>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</si>
  <si>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</si>
  <si>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</si>
  <si>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</si>
  <si>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</si>
  <si>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</si>
  <si>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</si>
  <si>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</si>
  <si>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</si>
  <si>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</si>
  <si>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</si>
  <si>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</si>
  <si>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</si>
  <si>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</si>
  <si>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</si>
  <si>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</si>
  <si>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</si>
  <si>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</si>
  <si>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</si>
  <si>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</si>
  <si>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</si>
  <si>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</si>
  <si>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</si>
  <si>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</si>
  <si>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</si>
  <si>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</si>
  <si>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</si>
  <si>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</si>
  <si>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</si>
  <si>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</si>
  <si>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</si>
  <si>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</si>
  <si>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</si>
  <si>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</si>
  <si>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</si>
  <si>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</si>
  <si>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</si>
  <si>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</si>
  <si>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</si>
  <si>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</si>
  <si>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</si>
  <si>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</si>
  <si>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</si>
  <si>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</si>
  <si>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</si>
  <si>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</si>
  <si>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</si>
  <si>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</si>
  <si>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</si>
  <si>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</si>
  <si>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</si>
  <si>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</si>
  <si>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</si>
  <si>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</si>
  <si>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</si>
  <si>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</si>
  <si>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</si>
  <si>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</si>
  <si>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</si>
  <si>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</si>
  <si>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</si>
  <si>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</si>
  <si>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</si>
  <si>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</si>
  <si>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</si>
  <si>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</si>
  <si>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</si>
  <si>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</si>
  <si>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</si>
  <si>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</si>
  <si>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</si>
  <si>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</si>
  <si>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</si>
  <si>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</si>
  <si>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</si>
  <si>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</si>
  <si>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</si>
  <si>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</si>
  <si>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</si>
  <si>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</si>
  <si>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</si>
  <si>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</si>
  <si>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</si>
  <si>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</si>
  <si>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</si>
  <si>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</si>
  <si>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</si>
  <si>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</si>
  <si>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</si>
  <si>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</si>
  <si>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</si>
  <si>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</si>
  <si>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</si>
  <si>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</si>
  <si>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</si>
  <si>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</si>
  <si>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</si>
  <si>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</si>
  <si>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</si>
  <si>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</si>
  <si>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</si>
  <si>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</si>
  <si>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</si>
  <si>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</si>
  <si>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</si>
  <si>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</si>
  <si>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</si>
  <si>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</si>
  <si>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</si>
  <si>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</si>
  <si>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</si>
  <si>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</si>
  <si>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</si>
  <si>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</si>
  <si>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</si>
  <si>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</si>
  <si>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</si>
  <si>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</si>
  <si>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</si>
  <si>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</si>
  <si>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</si>
  <si>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</si>
  <si>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</si>
  <si>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</si>
  <si>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</si>
  <si>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</si>
  <si>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</si>
  <si>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</si>
  <si>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</si>
  <si>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</si>
  <si>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</si>
  <si>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</si>
  <si>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</si>
  <si>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</si>
  <si>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</si>
  <si>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</si>
  <si>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</si>
  <si>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</si>
  <si>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</si>
  <si>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</si>
  <si>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</si>
  <si>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</si>
  <si>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</si>
  <si>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</si>
  <si>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</si>
  <si>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</si>
  <si>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</si>
  <si>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</si>
  <si>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</si>
  <si>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</si>
  <si>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</si>
  <si>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</si>
  <si>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</si>
  <si>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</si>
  <si>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</si>
  <si>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</si>
  <si>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</si>
  <si>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</si>
  <si>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</si>
  <si>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</si>
  <si>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</si>
  <si>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</si>
  <si>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</si>
  <si>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</si>
  <si>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</si>
  <si>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</si>
  <si>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</si>
  <si>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</si>
  <si>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</si>
  <si>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</si>
  <si>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</si>
  <si>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</si>
  <si>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</si>
  <si>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</si>
  <si>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</si>
  <si>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</si>
  <si>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</si>
  <si>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</si>
  <si>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</si>
  <si>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</si>
  <si>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</si>
  <si>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</si>
  <si>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</si>
  <si>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</si>
  <si>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</si>
  <si>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</si>
  <si>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</si>
  <si>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</si>
  <si>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</si>
  <si>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</si>
  <si>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</si>
  <si>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</si>
  <si>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</si>
  <si>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</si>
  <si>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</si>
  <si>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</si>
  <si>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</si>
  <si>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</si>
  <si>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</si>
  <si>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</si>
  <si>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</si>
  <si>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</si>
  <si>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</si>
  <si>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</si>
  <si>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</si>
  <si>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</si>
  <si>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</si>
  <si>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</si>
  <si>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</si>
  <si>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</si>
  <si>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</si>
  <si>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</si>
  <si>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</si>
  <si>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</si>
  <si>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</si>
  <si>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</si>
  <si>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</si>
  <si>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</si>
  <si>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</si>
  <si>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</si>
  <si>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</si>
  <si>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</si>
  <si>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</si>
  <si>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</si>
  <si>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</si>
  <si>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</si>
  <si>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</si>
  <si>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</si>
  <si>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</si>
  <si>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</si>
  <si>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</si>
  <si>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</si>
  <si>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</si>
  <si>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</si>
  <si>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</si>
  <si>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</si>
  <si>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</si>
  <si>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</si>
  <si>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</si>
  <si>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</si>
  <si>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</si>
  <si>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</si>
  <si>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</si>
  <si>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</si>
  <si>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</si>
  <si>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</si>
  <si>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</si>
  <si>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</si>
  <si>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</si>
  <si>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</si>
  <si>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</si>
  <si>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</si>
  <si>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</si>
  <si>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</si>
  <si>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</si>
  <si>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</si>
  <si>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</si>
  <si>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</si>
  <si>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</si>
  <si>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</si>
  <si>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</si>
  <si>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</si>
  <si>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</si>
  <si>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</si>
  <si>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</si>
  <si>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</si>
  <si>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</si>
  <si>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</si>
  <si>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</si>
  <si>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</si>
  <si>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</si>
  <si>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</si>
  <si>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</si>
  <si>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</si>
  <si>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</si>
  <si>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</si>
  <si>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</si>
  <si>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</si>
  <si>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</si>
  <si>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</si>
  <si>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</si>
  <si>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</si>
  <si>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</si>
  <si>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</si>
  <si>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</si>
  <si>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</si>
  <si>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</si>
  <si>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</si>
  <si>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</si>
  <si>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</si>
  <si>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</si>
  <si>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</si>
  <si>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</si>
  <si>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</si>
  <si>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</si>
  <si>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</si>
  <si>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</si>
  <si>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</si>
  <si>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</si>
  <si>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</si>
  <si>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</si>
  <si>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</si>
  <si>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</si>
  <si>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</si>
  <si>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</si>
  <si>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</si>
  <si>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</si>
  <si>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</si>
  <si>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</si>
  <si>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</si>
  <si>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</si>
  <si>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</si>
  <si>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</si>
  <si>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</si>
  <si>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</si>
  <si>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</si>
  <si>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</si>
  <si>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</si>
  <si>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</si>
  <si>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</si>
  <si>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</si>
  <si>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</si>
  <si>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</si>
  <si>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</si>
  <si>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</si>
  <si>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</si>
  <si>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</si>
  <si>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</si>
  <si>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</si>
  <si>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</si>
  <si>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</si>
  <si>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</si>
  <si>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</si>
  <si>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</si>
  <si>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</si>
  <si>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</si>
  <si>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</si>
  <si>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</si>
  <si>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</si>
  <si>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</si>
  <si>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</si>
  <si>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</si>
  <si>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</si>
  <si>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</si>
  <si>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</si>
  <si>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</si>
  <si>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</si>
  <si>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</si>
  <si>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</si>
  <si>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</si>
  <si>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</si>
  <si>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</si>
  <si>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</si>
  <si>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</si>
  <si>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</si>
  <si>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</si>
  <si>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</si>
  <si>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</si>
  <si>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</si>
  <si>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</si>
  <si>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</si>
  <si>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</si>
  <si>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</si>
  <si>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</si>
  <si>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</si>
  <si>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</si>
  <si>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</si>
  <si>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</si>
  <si>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</si>
  <si>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</si>
  <si>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</si>
  <si>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</si>
  <si>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</si>
  <si>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</si>
  <si>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</si>
  <si>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</si>
  <si>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</si>
  <si>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</si>
  <si>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</si>
  <si>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</si>
  <si>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</si>
  <si>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</si>
  <si>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</si>
  <si>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</si>
  <si>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</si>
  <si>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</si>
  <si>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</si>
  <si>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</si>
  <si>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</si>
  <si>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</si>
  <si>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</si>
  <si>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</si>
  <si>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</si>
  <si>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</si>
  <si>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</si>
  <si>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</si>
  <si>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</si>
  <si>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</si>
  <si>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</si>
  <si>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</si>
  <si>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</si>
  <si>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</si>
  <si>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</si>
  <si>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</si>
  <si>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</si>
  <si>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</si>
  <si>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</si>
  <si>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</si>
  <si>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</si>
  <si>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</si>
  <si>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</si>
  <si>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</si>
  <si>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</si>
  <si>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</si>
  <si>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</si>
  <si>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</si>
  <si>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</si>
  <si>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</si>
  <si>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</si>
  <si>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</si>
  <si>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</si>
  <si>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</si>
  <si>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</si>
  <si>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</si>
  <si>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</si>
  <si>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</si>
  <si>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</si>
  <si>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</si>
  <si>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</si>
  <si>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</si>
  <si>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</si>
  <si>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</si>
  <si>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</si>
  <si>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</si>
  <si>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</si>
  <si>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</si>
  <si>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</si>
  <si>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</si>
  <si>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</si>
  <si>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</si>
  <si>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</si>
  <si>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</si>
  <si>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</si>
  <si>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</si>
  <si>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</si>
  <si>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</si>
  <si>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</si>
  <si>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</si>
  <si>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</si>
  <si>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</si>
  <si>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</si>
  <si>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</si>
  <si>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</si>
  <si>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</si>
  <si>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</si>
  <si>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</si>
  <si>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</si>
  <si>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</si>
  <si>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</si>
  <si>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</si>
  <si>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</si>
  <si>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</si>
  <si>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</si>
  <si>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</si>
  <si>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</si>
  <si>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</si>
  <si>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</si>
  <si>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</si>
  <si>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</si>
  <si>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</si>
  <si>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</si>
  <si>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</si>
  <si>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</si>
  <si>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</si>
  <si>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</si>
  <si>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</si>
  <si>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</si>
  <si>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</si>
  <si>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</si>
  <si>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</si>
  <si>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</si>
  <si>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</si>
  <si>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</si>
  <si>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</si>
  <si>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</si>
  <si>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</si>
  <si>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</si>
  <si>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</si>
  <si>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</si>
  <si>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</si>
  <si>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</si>
  <si>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</si>
  <si>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</si>
  <si>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</si>
  <si>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</si>
  <si>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</si>
  <si>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</si>
  <si>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</si>
  <si>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</si>
  <si>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</si>
  <si>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</si>
  <si>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</si>
  <si>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</si>
  <si>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</si>
  <si>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</si>
  <si>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</si>
  <si>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</si>
  <si>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</si>
  <si>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</si>
  <si>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</si>
  <si>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</si>
  <si>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</si>
  <si>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</si>
  <si>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</si>
  <si>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</si>
  <si>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</si>
  <si>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</si>
  <si>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</si>
  <si>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</si>
  <si>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</si>
  <si>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</si>
  <si>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</si>
  <si>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</si>
  <si>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</si>
  <si>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</si>
  <si>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</si>
  <si>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</si>
  <si>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</si>
  <si>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</si>
  <si>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</si>
  <si>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</si>
  <si>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</si>
  <si>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</si>
  <si>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</si>
  <si>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</si>
  <si>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</si>
  <si>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</si>
  <si>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</si>
  <si>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</si>
  <si>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</si>
  <si>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</si>
  <si>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</si>
  <si>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</si>
  <si>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</si>
  <si>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</si>
  <si>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</si>
  <si>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</si>
  <si>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</si>
  <si>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</si>
  <si>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</si>
  <si>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</si>
  <si>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</si>
  <si>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</si>
  <si>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</si>
  <si>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</si>
  <si>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</si>
  <si>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</si>
  <si>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</si>
  <si>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</si>
  <si>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</si>
  <si>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</si>
  <si>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</si>
  <si>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</si>
  <si>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</si>
  <si>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</si>
  <si>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</si>
  <si>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</si>
  <si>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</si>
  <si>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</si>
  <si>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</si>
  <si>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</si>
  <si>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</si>
  <si>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</si>
  <si>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</si>
  <si>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</si>
  <si>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</si>
  <si>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</si>
  <si>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</si>
  <si>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</si>
  <si>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</si>
  <si>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</si>
  <si>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</si>
  <si>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</si>
  <si>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</si>
  <si>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</si>
  <si>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</si>
  <si>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</si>
  <si>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</si>
  <si>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</si>
  <si>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</si>
  <si>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</si>
  <si>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</si>
  <si>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</si>
  <si>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</si>
  <si>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</si>
  <si>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</si>
  <si>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</si>
  <si>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</si>
  <si>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</si>
  <si>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</si>
  <si>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</si>
  <si>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</si>
  <si>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</si>
  <si>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</si>
  <si>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</si>
  <si>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</si>
  <si>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</si>
  <si>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</si>
  <si>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</si>
  <si>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</si>
  <si>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</si>
  <si>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</si>
  <si>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</si>
  <si>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</si>
  <si>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</si>
  <si>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</si>
  <si>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</si>
  <si>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</si>
  <si>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</si>
  <si>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</si>
  <si>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</si>
  <si>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</si>
  <si>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</si>
  <si>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</si>
  <si>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</si>
  <si>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</si>
  <si>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</si>
  <si>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</si>
  <si>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</si>
  <si>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</si>
  <si>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</si>
  <si>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</si>
  <si>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</si>
  <si>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</si>
  <si>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</si>
  <si>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</si>
  <si>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</si>
  <si>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</si>
  <si>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</si>
  <si>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</si>
  <si>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</si>
  <si>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</si>
  <si>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</si>
  <si>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</si>
  <si>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</si>
  <si>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</si>
  <si>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</si>
  <si>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</si>
  <si>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</si>
  <si>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</si>
  <si>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</si>
  <si>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</si>
  <si>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</si>
  <si>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</si>
  <si>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</si>
  <si>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</si>
  <si>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</si>
  <si>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</si>
  <si>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</si>
  <si>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</si>
  <si>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</si>
  <si>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</si>
  <si>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</si>
  <si>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</si>
  <si>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</si>
  <si>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</si>
  <si>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</si>
  <si>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</si>
  <si>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</si>
  <si>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</si>
  <si>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</si>
  <si>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</si>
  <si>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</si>
  <si>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</si>
  <si>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</si>
  <si>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</si>
  <si>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</si>
  <si>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</si>
  <si>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</si>
  <si>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</si>
  <si>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</si>
  <si>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</si>
  <si>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</si>
  <si>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</si>
  <si>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</si>
  <si>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</si>
  <si>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</si>
  <si>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</si>
  <si>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</si>
  <si>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</si>
  <si>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</si>
  <si>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</si>
  <si>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</si>
  <si>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</si>
  <si>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</si>
  <si>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</si>
  <si>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</si>
  <si>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</si>
  <si>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</si>
  <si>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</si>
  <si>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</si>
  <si>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</si>
  <si>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</si>
  <si>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</si>
  <si>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</si>
  <si>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</si>
  <si>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</si>
  <si>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</si>
  <si>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</si>
  <si>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</si>
  <si>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</si>
  <si>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</si>
  <si>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</si>
  <si>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</si>
  <si>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</si>
  <si>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</si>
  <si>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</si>
  <si>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</si>
  <si>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</si>
  <si>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</si>
  <si>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</si>
  <si>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</si>
  <si>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</si>
  <si>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</si>
  <si>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</si>
  <si>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</si>
  <si>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</si>
  <si>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</si>
  <si>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</si>
  <si>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</si>
  <si>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</si>
  <si>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</si>
  <si>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</si>
  <si>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</si>
  <si>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</si>
  <si>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</si>
  <si>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</si>
  <si>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</si>
  <si>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</si>
  <si>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</si>
  <si>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</si>
  <si>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</si>
  <si>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</si>
  <si>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</si>
  <si>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</si>
  <si>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</si>
  <si>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</si>
  <si>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</si>
  <si>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</si>
  <si>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</si>
  <si>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</si>
  <si>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</si>
  <si>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</si>
  <si>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</si>
  <si>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</si>
  <si>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</si>
  <si>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</si>
  <si>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</si>
  <si>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</si>
  <si>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</si>
  <si>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</si>
  <si>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</si>
  <si>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</si>
  <si>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</si>
  <si>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</si>
  <si>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</si>
  <si>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</si>
  <si>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</si>
  <si>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</si>
  <si>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</si>
  <si>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</si>
  <si>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</si>
  <si>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</si>
  <si>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</si>
  <si>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</si>
  <si>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</si>
  <si>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</si>
  <si>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</si>
  <si>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</si>
  <si>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</si>
  <si>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</si>
  <si>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</si>
  <si>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</si>
  <si>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</si>
  <si>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</si>
  <si>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</si>
  <si>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</si>
  <si>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</si>
  <si>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</si>
  <si>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</si>
  <si>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</si>
  <si>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</si>
  <si>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</si>
  <si>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</si>
  <si>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</si>
  <si>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</si>
  <si>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</si>
  <si>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</si>
  <si>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</si>
  <si>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</si>
  <si>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</si>
  <si>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</si>
  <si>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</si>
  <si>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</si>
  <si>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</si>
  <si>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</si>
  <si>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</si>
  <si>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</si>
  <si>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</si>
  <si>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</si>
  <si>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</si>
  <si>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</si>
  <si>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</si>
  <si>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</si>
  <si>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</si>
  <si>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</si>
  <si>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</si>
  <si>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</si>
  <si>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</si>
  <si>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</si>
  <si>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</si>
  <si>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</si>
  <si>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</si>
  <si>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</si>
  <si>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</si>
  <si>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</si>
  <si>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</si>
  <si>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</si>
  <si>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</si>
  <si>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</si>
  <si>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</si>
  <si>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</si>
  <si>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</si>
  <si>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</si>
  <si>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</si>
  <si>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</si>
  <si>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</si>
  <si>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</si>
  <si>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</si>
  <si>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</si>
  <si>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</si>
  <si>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</si>
  <si>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</si>
  <si>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</si>
  <si>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</si>
  <si>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</si>
  <si>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</si>
  <si>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</si>
  <si>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</si>
  <si>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</si>
  <si>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</si>
  <si>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</si>
  <si>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</si>
  <si>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</si>
  <si>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</si>
  <si>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</si>
  <si>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</si>
  <si>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</si>
  <si>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</si>
  <si>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</si>
  <si>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</si>
  <si>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</si>
  <si>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</si>
  <si>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</si>
  <si>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</si>
  <si>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</si>
  <si>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</si>
  <si>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</si>
  <si>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</si>
  <si>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</si>
  <si>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</si>
  <si>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</si>
  <si>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</si>
  <si>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</si>
  <si>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</si>
  <si>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</si>
  <si>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</si>
  <si>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</si>
  <si>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</si>
  <si>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</si>
  <si>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</si>
  <si>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</si>
  <si>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</si>
  <si>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</si>
  <si>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</si>
  <si>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</si>
  <si>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</si>
  <si>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</si>
  <si>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</si>
  <si>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</si>
  <si>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</si>
  <si>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</si>
  <si>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</si>
  <si>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</si>
  <si>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</si>
  <si>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</si>
  <si>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</si>
  <si>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</si>
  <si>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</si>
  <si>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</si>
  <si>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</si>
  <si>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</si>
  <si>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</si>
  <si>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</si>
  <si>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</si>
  <si>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</si>
  <si>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</si>
  <si>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</si>
  <si>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</si>
  <si>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</si>
  <si>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</si>
  <si>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</si>
  <si>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</si>
  <si>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</si>
  <si>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</si>
  <si>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</si>
  <si>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</si>
  <si>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</si>
  <si>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</si>
  <si>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</si>
  <si>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</si>
  <si>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</si>
  <si>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</si>
  <si>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</si>
  <si>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</si>
  <si>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</si>
  <si>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</si>
  <si>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</si>
  <si>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</si>
  <si>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</si>
  <si>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</si>
  <si>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</si>
  <si>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</si>
  <si>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</si>
  <si>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</si>
  <si>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</si>
  <si>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</si>
  <si>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</si>
  <si>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</si>
  <si>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</si>
  <si>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</si>
  <si>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</si>
  <si>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</si>
  <si>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</si>
  <si>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</si>
  <si>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</si>
  <si>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</si>
  <si>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</si>
  <si>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</si>
  <si>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</si>
  <si>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</si>
  <si>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</si>
  <si>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</si>
  <si>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</si>
  <si>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</si>
  <si>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</si>
  <si>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</si>
  <si>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</si>
  <si>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</si>
  <si>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</si>
  <si>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</si>
  <si>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</si>
  <si>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</si>
  <si>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</si>
  <si>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</si>
  <si>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</si>
  <si>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</si>
  <si>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</si>
  <si>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</si>
  <si>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</si>
  <si>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</si>
  <si>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</si>
  <si>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</si>
  <si>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</si>
  <si>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</si>
  <si>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</si>
  <si>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</si>
  <si>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</si>
  <si>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</si>
  <si>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</si>
  <si>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</si>
  <si>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</si>
  <si>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</si>
  <si>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</si>
  <si>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</si>
  <si>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</si>
  <si>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</si>
  <si>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</si>
  <si>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</si>
  <si>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</si>
  <si>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</si>
  <si>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</si>
  <si>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</si>
  <si>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</si>
  <si>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</si>
  <si>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</si>
  <si>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</si>
  <si>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</si>
  <si>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</si>
  <si>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</si>
  <si>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</si>
  <si>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</si>
  <si>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</si>
  <si>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</si>
  <si>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</si>
  <si>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</si>
  <si>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</si>
  <si>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</si>
  <si>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</si>
  <si>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</si>
  <si>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</si>
  <si>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</si>
  <si>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</si>
  <si>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</si>
  <si>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</si>
  <si>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</si>
  <si>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</si>
  <si>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</si>
  <si>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</si>
  <si>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</si>
  <si>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</si>
  <si>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</si>
  <si>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</si>
  <si>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</si>
  <si>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</si>
  <si>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</si>
  <si>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</si>
  <si>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</si>
  <si>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</si>
  <si>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</si>
  <si>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</si>
  <si>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</si>
  <si>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</si>
  <si>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</si>
  <si>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</si>
  <si>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</si>
  <si>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</si>
  <si>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</si>
  <si>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</si>
  <si>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</si>
  <si>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</si>
  <si>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</si>
  <si>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</si>
  <si>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</si>
  <si>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</si>
  <si>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</si>
  <si>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</si>
  <si>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</si>
  <si>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</si>
  <si>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</si>
  <si>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</si>
  <si>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</si>
  <si>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</si>
  <si>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</si>
  <si>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</si>
  <si>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</si>
  <si>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</si>
  <si>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</si>
  <si>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</si>
  <si>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</si>
  <si>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</si>
  <si>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</si>
  <si>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</si>
  <si>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</si>
  <si>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</si>
  <si>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</si>
  <si>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</si>
  <si>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</si>
  <si>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</si>
  <si>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</si>
  <si>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</si>
  <si>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</si>
  <si>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</si>
  <si>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</si>
  <si>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</si>
  <si>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</si>
  <si>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</si>
  <si>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</si>
  <si>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</si>
  <si>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</si>
  <si>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</si>
  <si>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</si>
  <si>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</si>
  <si>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</si>
  <si>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</si>
  <si>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</si>
  <si>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</si>
  <si>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</si>
  <si>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</si>
  <si>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</si>
  <si>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</si>
  <si>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</si>
  <si>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</si>
  <si>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</si>
  <si>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</si>
  <si>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</si>
  <si>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</si>
  <si>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</si>
  <si>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</si>
  <si>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</si>
  <si>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</si>
  <si>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</si>
  <si>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</si>
  <si>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</si>
  <si>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</si>
  <si>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</si>
  <si>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</si>
  <si>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</si>
  <si>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</si>
  <si>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</si>
  <si>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</si>
  <si>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</si>
  <si>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</si>
  <si>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</si>
  <si>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</si>
  <si>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</si>
  <si>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</si>
  <si>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</si>
  <si>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</si>
  <si>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</si>
  <si>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</si>
  <si>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</si>
  <si>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</si>
  <si>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</si>
  <si>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</si>
  <si>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</si>
  <si>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</si>
  <si>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</si>
  <si>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</si>
  <si>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</si>
  <si>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</si>
  <si>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</si>
  <si>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</si>
  <si>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</si>
  <si>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</si>
  <si>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</si>
  <si>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</si>
  <si>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</si>
  <si>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</si>
  <si>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</si>
  <si>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</si>
  <si>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</si>
  <si>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</si>
  <si>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</si>
  <si>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</si>
  <si>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</si>
  <si>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</si>
  <si>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</si>
  <si>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</si>
  <si>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</si>
  <si>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</si>
  <si>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</si>
  <si>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</si>
  <si>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</si>
  <si>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</si>
  <si>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</si>
  <si>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</si>
  <si>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</si>
  <si>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</si>
  <si>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</si>
  <si>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</si>
  <si>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</si>
  <si>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</si>
  <si>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</si>
  <si>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</si>
  <si>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</si>
  <si>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</si>
  <si>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</si>
  <si>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</si>
  <si>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</si>
  <si>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</si>
  <si>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</si>
  <si>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</si>
  <si>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</si>
  <si>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</si>
  <si>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</si>
  <si>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</si>
  <si>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</si>
  <si>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</si>
  <si>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</si>
  <si>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</si>
  <si>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</si>
  <si>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</si>
  <si>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</si>
  <si>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</si>
  <si>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</si>
  <si>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</si>
  <si>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</si>
  <si>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</si>
  <si>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</si>
  <si>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</si>
  <si>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</si>
  <si>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</si>
  <si>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</si>
  <si>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</si>
  <si>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</si>
  <si>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</si>
  <si>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</si>
  <si>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</si>
  <si>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</si>
  <si>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</si>
  <si>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</si>
  <si>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</si>
  <si>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</si>
  <si>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</si>
  <si>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</si>
  <si>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</si>
  <si>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</si>
  <si>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</si>
  <si>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</si>
  <si>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</si>
  <si>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</si>
  <si>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</si>
  <si>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</si>
  <si>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</si>
  <si>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</si>
  <si>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</si>
  <si>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</si>
  <si>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</si>
  <si>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</si>
  <si>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</si>
  <si>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</si>
  <si>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</si>
  <si>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</si>
  <si>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</si>
  <si>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</si>
  <si>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</si>
  <si>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</si>
  <si>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</si>
  <si>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</si>
  <si>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</si>
  <si>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</si>
  <si>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</si>
  <si>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</si>
  <si>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</si>
  <si>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</si>
  <si>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</si>
  <si>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</si>
  <si>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</si>
  <si>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</si>
  <si>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</si>
  <si>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</si>
  <si>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</si>
  <si>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</si>
  <si>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</si>
  <si>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</si>
  <si>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</si>
  <si>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</si>
  <si>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</si>
  <si>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</si>
  <si>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</si>
  <si>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</si>
  <si>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</si>
  <si>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</si>
  <si>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</si>
  <si>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</si>
  <si>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</si>
  <si>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</si>
  <si>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</si>
  <si>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</si>
  <si>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</si>
  <si>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</si>
  <si>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</si>
  <si>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</si>
  <si>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</si>
  <si>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</si>
  <si>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</si>
  <si>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</si>
  <si>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</si>
  <si>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</si>
  <si>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</si>
  <si>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</si>
  <si>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</si>
  <si>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</si>
  <si>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</si>
  <si>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</si>
  <si>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</si>
  <si>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</si>
  <si>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</si>
  <si>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</si>
  <si>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</si>
  <si>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</si>
  <si>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</si>
  <si>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</si>
  <si>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</si>
  <si>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</si>
  <si>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</si>
  <si>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</si>
  <si>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</si>
  <si>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</si>
  <si>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</si>
  <si>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</si>
  <si>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</si>
  <si>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</si>
  <si>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</si>
  <si>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</si>
  <si>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</si>
  <si>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</si>
  <si>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</si>
  <si>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</si>
  <si>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</si>
  <si>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</si>
  <si>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</si>
  <si>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</si>
  <si>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</si>
  <si>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</si>
  <si>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</si>
  <si>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</si>
  <si>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</si>
  <si>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</si>
  <si>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</si>
  <si>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</si>
  <si>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</si>
  <si>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</si>
  <si>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</si>
  <si>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</si>
  <si>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</si>
  <si>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</si>
  <si>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</si>
  <si>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</si>
  <si>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</si>
  <si>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</si>
  <si>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</si>
  <si>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</si>
  <si>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</si>
  <si>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</si>
  <si>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</si>
  <si>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</si>
  <si>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</si>
  <si>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</si>
  <si>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</si>
  <si>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</si>
  <si>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</si>
  <si>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</si>
  <si>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</si>
  <si>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</si>
  <si>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</si>
  <si>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</si>
  <si>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</si>
  <si>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</si>
  <si>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</si>
  <si>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</si>
  <si>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</si>
  <si>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</si>
  <si>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</si>
  <si>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</si>
  <si>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</si>
  <si>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</si>
  <si>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</si>
  <si>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</si>
  <si>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</si>
  <si>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</si>
  <si>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</si>
  <si>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</si>
  <si>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</si>
  <si>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</si>
  <si>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</si>
  <si>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</si>
  <si>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</si>
  <si>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</si>
  <si>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</si>
  <si>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</si>
  <si>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</si>
  <si>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</si>
  <si>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</si>
  <si>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</si>
  <si>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</si>
  <si>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</si>
  <si>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</si>
  <si>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</si>
  <si>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</si>
  <si>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</si>
  <si>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</si>
  <si>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</si>
  <si>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</si>
  <si>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</si>
  <si>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</si>
  <si>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</si>
  <si>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</si>
  <si>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</si>
  <si>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</si>
  <si>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</si>
  <si>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</si>
  <si>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</si>
  <si>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</si>
  <si>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</si>
  <si>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</si>
  <si>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</si>
  <si>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</si>
  <si>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</si>
  <si>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</si>
  <si>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</si>
  <si>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</si>
  <si>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</si>
  <si>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</si>
  <si>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</si>
  <si>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</si>
  <si>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</si>
  <si>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</si>
  <si>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</si>
  <si>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</si>
  <si>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</si>
  <si>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</si>
  <si>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</si>
  <si>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</si>
  <si>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</si>
  <si>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</si>
  <si>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</si>
  <si>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</si>
  <si>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</si>
  <si>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</si>
  <si>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</si>
  <si>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</si>
  <si>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</si>
  <si>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</si>
  <si>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</si>
  <si>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</si>
  <si>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</si>
  <si>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</si>
  <si>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</si>
  <si>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</si>
  <si>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</si>
  <si>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</si>
  <si>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</si>
  <si>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</si>
  <si>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</si>
  <si>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</si>
  <si>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</si>
  <si>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</si>
  <si>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</si>
  <si>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</si>
  <si>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</si>
  <si>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</si>
  <si>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</si>
  <si>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</si>
  <si>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</si>
  <si>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</si>
  <si>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</si>
  <si>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</si>
  <si>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</si>
  <si>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</si>
  <si>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</si>
  <si>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</si>
  <si>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</si>
  <si>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</si>
  <si>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</si>
  <si>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</si>
  <si>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</si>
  <si>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</si>
  <si>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</si>
  <si>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</si>
  <si>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</si>
  <si>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</si>
  <si>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</si>
  <si>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</si>
  <si>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</si>
  <si>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</si>
  <si>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</si>
  <si>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</si>
  <si>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</si>
  <si>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</si>
  <si>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</si>
  <si>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</si>
  <si>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</si>
  <si>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</si>
  <si>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</si>
  <si>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</si>
  <si>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</si>
  <si>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</si>
  <si>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</si>
  <si>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</si>
  <si>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</si>
  <si>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</si>
  <si>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</si>
  <si>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</si>
  <si>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</si>
  <si>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</si>
  <si>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</si>
  <si>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</si>
  <si>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</si>
  <si>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</si>
  <si>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</si>
  <si>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</si>
  <si>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</si>
  <si>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</si>
  <si>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</si>
  <si>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</si>
  <si>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</si>
  <si>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</si>
  <si>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</si>
  <si>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</si>
  <si>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</si>
  <si>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</si>
  <si>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</si>
  <si>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</si>
  <si>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</si>
  <si>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</si>
  <si>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</si>
  <si>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</si>
  <si>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</si>
  <si>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</si>
  <si>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</si>
  <si>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</si>
  <si>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</si>
  <si>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</si>
  <si>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</si>
  <si>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</si>
  <si>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</si>
  <si>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</si>
  <si>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</si>
  <si>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</si>
  <si>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</si>
  <si>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</si>
  <si>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</si>
  <si>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</si>
  <si>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</si>
  <si>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</si>
  <si>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</si>
  <si>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</si>
  <si>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</si>
  <si>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</si>
  <si>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</si>
  <si>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</si>
  <si>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</si>
  <si>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</si>
  <si>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</si>
  <si>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</si>
  <si>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</si>
  <si>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</si>
  <si>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</si>
  <si>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</si>
  <si>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</si>
  <si>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</si>
  <si>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</si>
  <si>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</si>
  <si>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</si>
  <si>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</si>
  <si>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</si>
  <si>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</si>
  <si>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</si>
  <si>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</si>
  <si>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</si>
  <si>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</si>
  <si>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</si>
  <si>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</si>
  <si>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</si>
  <si>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</si>
  <si>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</si>
  <si>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</si>
  <si>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</si>
  <si>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</si>
  <si>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</si>
  <si>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</si>
  <si>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</si>
  <si>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</si>
  <si>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</si>
  <si>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</si>
  <si>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</si>
  <si>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</si>
  <si>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</si>
  <si>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</si>
  <si>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</si>
  <si>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</si>
  <si>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</si>
  <si>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</si>
  <si>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</si>
  <si>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</si>
  <si>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</si>
  <si>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</si>
  <si>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</si>
  <si>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</si>
  <si>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</si>
  <si>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</si>
  <si>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</si>
  <si>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</si>
  <si>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</si>
  <si>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</si>
  <si>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</si>
  <si>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</si>
  <si>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</si>
  <si>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</si>
  <si>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</si>
  <si>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</si>
  <si>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</si>
  <si>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</si>
  <si>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</si>
  <si>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</si>
  <si>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</si>
  <si>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</si>
  <si>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</si>
  <si>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</si>
  <si>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</si>
  <si>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</si>
  <si>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</si>
  <si>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</si>
  <si>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</si>
  <si>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</si>
  <si>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</si>
  <si>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</si>
  <si>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</si>
  <si>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</si>
  <si>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</si>
  <si>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</si>
  <si>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</si>
  <si>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</si>
  <si>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</si>
  <si>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</si>
  <si>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</si>
  <si>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</si>
  <si>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</si>
  <si>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</si>
  <si>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</si>
  <si>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</si>
  <si>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</si>
  <si>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</si>
  <si>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</si>
  <si>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</si>
  <si>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</si>
  <si>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</si>
  <si>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</si>
  <si>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</si>
  <si>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</si>
  <si>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</si>
  <si>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</si>
  <si>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</si>
  <si>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</si>
  <si>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</si>
  <si>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</si>
  <si>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</si>
  <si>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</si>
  <si>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</si>
  <si>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</si>
  <si>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</si>
  <si>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</si>
  <si>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</si>
  <si>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</si>
  <si>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</si>
  <si>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</si>
  <si>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</si>
  <si>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</si>
  <si>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</si>
  <si>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</si>
  <si>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</si>
  <si>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</si>
  <si>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</si>
  <si>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</si>
  <si>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</si>
  <si>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</si>
  <si>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</si>
  <si>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</si>
  <si>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</si>
  <si>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</si>
  <si>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</si>
  <si>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</si>
  <si>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</si>
  <si>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</si>
  <si>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</si>
  <si>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</si>
  <si>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</si>
  <si>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</si>
  <si>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</si>
  <si>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</si>
  <si>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</si>
  <si>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</si>
  <si>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</si>
  <si>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</si>
  <si>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</si>
  <si>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</si>
  <si>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</si>
  <si>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</si>
  <si>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</si>
  <si>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</si>
  <si>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</si>
  <si>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</si>
  <si>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</si>
  <si>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</si>
  <si>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</si>
  <si>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</si>
  <si>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</si>
  <si>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</si>
  <si>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</si>
  <si>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</si>
  <si>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</si>
  <si>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</si>
  <si>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</si>
  <si>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</si>
  <si>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</si>
  <si>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</si>
  <si>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</si>
  <si>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</si>
  <si>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</si>
  <si>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</si>
  <si>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</si>
  <si>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</si>
  <si>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</si>
  <si>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</si>
  <si>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</si>
  <si>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</si>
  <si>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</si>
  <si>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</si>
  <si>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</si>
  <si>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</si>
  <si>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</si>
  <si>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</si>
  <si>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</si>
  <si>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</si>
  <si>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</si>
  <si>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</si>
  <si>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</si>
  <si>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</si>
  <si>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</si>
  <si>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</si>
  <si>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</si>
  <si>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</si>
  <si>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</si>
  <si>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</si>
  <si>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</si>
  <si>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</si>
  <si>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</si>
  <si>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</si>
  <si>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</si>
  <si>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</si>
  <si>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</si>
  <si>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</si>
  <si>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</si>
  <si>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</si>
  <si>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</si>
  <si>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</si>
  <si>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</si>
  <si>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</si>
  <si>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</si>
  <si>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</si>
  <si>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</si>
  <si>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</si>
  <si>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</si>
  <si>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</si>
  <si>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</si>
  <si>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</si>
  <si>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</si>
  <si>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</si>
  <si>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</si>
  <si>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</si>
  <si>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</si>
  <si>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</si>
  <si>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</si>
  <si>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</si>
  <si>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</si>
  <si>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</si>
  <si>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</si>
  <si>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</si>
  <si>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</si>
  <si>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</si>
  <si>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</si>
  <si>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</si>
  <si>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</si>
  <si>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</si>
  <si>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</si>
  <si>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</si>
  <si>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</si>
  <si>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</si>
  <si>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</si>
  <si>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</si>
  <si>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</si>
  <si>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</si>
  <si>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</si>
  <si>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</si>
  <si>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</si>
  <si>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</si>
  <si>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</si>
  <si>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</si>
  <si>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</si>
  <si>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</si>
  <si>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</si>
  <si>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</si>
  <si>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</si>
  <si>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</si>
  <si>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</si>
  <si>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</si>
  <si>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</si>
  <si>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</si>
  <si>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</si>
  <si>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</si>
  <si>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</si>
  <si>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</si>
  <si>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</si>
  <si>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</si>
  <si>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</si>
  <si>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</si>
  <si>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</si>
  <si>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</si>
  <si>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</si>
  <si>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</si>
  <si>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</si>
  <si>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</si>
  <si>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</si>
  <si>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</si>
  <si>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</si>
  <si>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</si>
  <si>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</si>
  <si>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</si>
  <si>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</si>
  <si>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</si>
  <si>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</si>
  <si>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</si>
  <si>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</si>
  <si>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</si>
  <si>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</si>
  <si>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</si>
  <si>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</si>
  <si>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</si>
  <si>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</si>
  <si>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</si>
  <si>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</si>
  <si>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</si>
  <si>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</si>
  <si>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</si>
  <si>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</si>
  <si>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</si>
  <si>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</si>
  <si>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</si>
  <si>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</si>
  <si>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</si>
  <si>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</si>
  <si>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</si>
  <si>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</si>
  <si>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</si>
  <si>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</si>
  <si>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</si>
  <si>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</si>
  <si>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</si>
  <si>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</si>
  <si>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</si>
  <si>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</si>
  <si>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</si>
  <si>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</si>
  <si>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</si>
  <si>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</si>
  <si>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</si>
  <si>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</si>
  <si>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</si>
  <si>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</si>
  <si>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</si>
  <si>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</si>
  <si>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</si>
  <si>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</si>
  <si>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</si>
  <si>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</si>
  <si>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</si>
  <si>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</si>
  <si>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</si>
  <si>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</si>
  <si>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</si>
  <si>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</si>
  <si>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</si>
  <si>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</si>
  <si>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</si>
  <si>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</si>
  <si>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</si>
  <si>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</si>
  <si>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</si>
  <si>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</si>
  <si>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</si>
  <si>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</si>
  <si>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</si>
  <si>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</si>
  <si>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</si>
  <si>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</si>
  <si>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</si>
  <si>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</si>
  <si>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</si>
  <si>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</si>
  <si>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</si>
  <si>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</si>
  <si>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</si>
  <si>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</si>
  <si>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</si>
  <si>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</si>
  <si>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</si>
  <si>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</si>
  <si>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</si>
  <si>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</si>
  <si>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</si>
  <si>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</si>
  <si>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</si>
  <si>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</si>
  <si>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</si>
  <si>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</si>
  <si>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</si>
  <si>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</si>
  <si>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</si>
  <si>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</si>
  <si>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</si>
  <si>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</si>
  <si>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</si>
  <si>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</si>
  <si>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</si>
  <si>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</si>
  <si>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</si>
  <si>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</si>
  <si>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</si>
  <si>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</si>
  <si>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</si>
  <si>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</si>
  <si>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</si>
  <si>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</si>
  <si>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</si>
  <si>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</si>
  <si>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</si>
  <si>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</si>
  <si>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</si>
  <si>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</si>
  <si>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</si>
  <si>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</si>
  <si>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</si>
  <si>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</si>
  <si>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</si>
  <si>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</si>
  <si>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</si>
  <si>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</si>
  <si>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</si>
  <si>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</si>
  <si>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</si>
  <si>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</si>
  <si>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</si>
  <si>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</si>
  <si>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</si>
  <si>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</si>
  <si>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</si>
  <si>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</si>
  <si>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</si>
  <si>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</si>
  <si>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</si>
  <si>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</si>
  <si>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</si>
  <si>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</si>
  <si>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</si>
  <si>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</si>
  <si>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</si>
  <si>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</si>
  <si>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</si>
  <si>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</si>
  <si>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</si>
  <si>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</si>
  <si>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</si>
  <si>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</si>
  <si>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</si>
  <si>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</si>
  <si>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</si>
  <si>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</si>
  <si>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</si>
  <si>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</si>
  <si>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</si>
  <si>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</si>
  <si>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</si>
  <si>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</si>
  <si>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</si>
  <si>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</si>
  <si>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</si>
  <si>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</si>
  <si>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</si>
  <si>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</si>
  <si>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</si>
  <si>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</si>
  <si>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</si>
  <si>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</si>
  <si>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</si>
  <si>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</si>
  <si>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</si>
  <si>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</si>
  <si>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</si>
  <si>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</si>
  <si>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</si>
  <si>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</si>
  <si>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</si>
  <si>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</si>
  <si>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</si>
  <si>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</si>
  <si>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</si>
  <si>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</si>
  <si>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</si>
  <si>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</si>
  <si>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</si>
  <si>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</si>
  <si>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</si>
  <si>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</si>
  <si>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</si>
  <si>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</si>
  <si>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</si>
  <si>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</si>
  <si>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</si>
  <si>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</si>
  <si>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</si>
  <si>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</si>
  <si>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</si>
  <si>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</si>
  <si>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</si>
  <si>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</si>
  <si>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</si>
  <si>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</si>
  <si>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</si>
  <si>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</si>
  <si>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</si>
  <si>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</si>
  <si>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</si>
  <si>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</si>
  <si>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</si>
  <si>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</si>
  <si>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</si>
  <si>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</si>
  <si>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</si>
  <si>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</si>
  <si>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</si>
  <si>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</si>
  <si>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</si>
  <si>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</si>
  <si>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</si>
  <si>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</si>
  <si>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</si>
  <si>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</si>
  <si>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</si>
  <si>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</si>
  <si>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</si>
  <si>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</si>
  <si>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</si>
  <si>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</si>
  <si>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</si>
  <si>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</si>
  <si>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</si>
  <si>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</si>
  <si>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</si>
  <si>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</si>
  <si>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</si>
  <si>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</si>
  <si>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</si>
  <si>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</si>
  <si>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</si>
  <si>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</si>
  <si>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</si>
  <si>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</si>
  <si>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</si>
  <si>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</si>
  <si>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</si>
  <si>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</si>
  <si>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</si>
  <si>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</si>
  <si>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</si>
  <si>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</si>
  <si>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</si>
  <si>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</si>
  <si>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</si>
  <si>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</si>
  <si>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</si>
  <si>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</si>
  <si>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</si>
  <si>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</si>
  <si>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</si>
  <si>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</si>
  <si>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</si>
  <si>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</si>
  <si>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</si>
  <si>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</si>
  <si>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</si>
  <si>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</si>
  <si>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</si>
  <si>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</si>
  <si>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</si>
  <si>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</si>
  <si>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</si>
  <si>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</si>
  <si>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</si>
  <si>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</si>
  <si>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</si>
  <si>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</si>
  <si>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</si>
  <si>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</si>
  <si>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</si>
  <si>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</si>
  <si>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</si>
  <si>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</si>
  <si>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</si>
  <si>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</si>
  <si>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</si>
  <si>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</si>
  <si>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</si>
  <si>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</si>
  <si>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</si>
  <si>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</si>
  <si>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</si>
  <si>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</si>
  <si>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</si>
  <si>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</si>
  <si>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</si>
  <si>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</si>
  <si>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</si>
  <si>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</si>
  <si>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</si>
  <si>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</si>
  <si>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</si>
  <si>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</si>
  <si>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</si>
  <si>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</si>
  <si>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</si>
  <si>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</si>
  <si>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</si>
  <si>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</si>
  <si>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</si>
  <si>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</si>
  <si>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</si>
  <si>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</si>
  <si>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</si>
  <si>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</si>
  <si>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</si>
  <si>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</si>
  <si>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</si>
  <si>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</si>
  <si>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</si>
  <si>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</si>
  <si>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</si>
  <si>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</si>
  <si>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</si>
  <si>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</si>
  <si>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</si>
  <si>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</si>
  <si>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</si>
  <si>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</si>
  <si>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</si>
  <si>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</si>
  <si>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</si>
  <si>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</si>
  <si>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</si>
  <si>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</si>
  <si>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</si>
  <si>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</si>
  <si>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</si>
  <si>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</si>
  <si>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</si>
  <si>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</si>
  <si>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</si>
  <si>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</si>
  <si>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</si>
  <si>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</si>
  <si>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</si>
  <si>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</si>
  <si>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</si>
  <si>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</si>
  <si>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</si>
  <si>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</si>
  <si>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</si>
  <si>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</si>
  <si>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</si>
  <si>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</si>
  <si>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</si>
  <si>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</si>
  <si>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</si>
  <si>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</si>
  <si>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</si>
  <si>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</si>
  <si>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</si>
  <si>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</si>
  <si>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</si>
  <si>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</si>
  <si>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</si>
  <si>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</si>
  <si>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</si>
  <si>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</si>
  <si>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</si>
  <si>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</si>
  <si>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</si>
  <si>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</si>
  <si>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</si>
  <si>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</si>
  <si>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</si>
  <si>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</si>
  <si>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</si>
  <si>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</si>
  <si>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</si>
  <si>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</si>
  <si>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</si>
  <si>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</si>
  <si>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</si>
  <si>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</si>
  <si>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</si>
  <si>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</si>
  <si>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</si>
  <si>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</si>
  <si>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</si>
  <si>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</si>
  <si>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</si>
  <si>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</si>
  <si>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</si>
  <si>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</si>
  <si>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</si>
  <si>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</si>
  <si>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</si>
  <si>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</si>
  <si>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</si>
  <si>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</si>
  <si>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</si>
  <si>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</si>
  <si>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</si>
  <si>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</si>
  <si>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</si>
  <si>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</si>
  <si>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</si>
  <si>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</si>
  <si>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</si>
  <si>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</si>
  <si>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</si>
  <si>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</si>
  <si>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</si>
  <si>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</si>
  <si>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</si>
  <si>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</si>
  <si>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</si>
  <si>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</si>
  <si>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</si>
  <si>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</si>
  <si>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</si>
  <si>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</si>
  <si>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</si>
  <si>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</si>
  <si>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</si>
  <si>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</si>
  <si>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</si>
  <si>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</si>
  <si>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</si>
  <si>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</si>
  <si>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</si>
  <si>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</si>
  <si>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</si>
  <si>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</si>
  <si>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</si>
  <si>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</si>
  <si>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</si>
  <si>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</si>
  <si>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</si>
  <si>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</si>
  <si>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</si>
  <si>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</si>
  <si>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</si>
  <si>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</si>
  <si>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</si>
  <si>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</si>
  <si>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</si>
  <si>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</si>
  <si>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</si>
  <si>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</si>
  <si>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</si>
  <si>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</si>
  <si>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</si>
  <si>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</si>
  <si>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</si>
  <si>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</si>
  <si>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</si>
  <si>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</si>
  <si>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</si>
  <si>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</si>
  <si>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</si>
  <si>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</si>
  <si>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</si>
  <si>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</si>
  <si>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</si>
  <si>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</si>
  <si>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</si>
  <si>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</si>
  <si>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</si>
  <si>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</si>
  <si>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</si>
  <si>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</si>
  <si>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</si>
  <si>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</si>
  <si>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</si>
  <si>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</si>
  <si>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</si>
  <si>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</si>
  <si>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</si>
  <si>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</si>
  <si>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</si>
  <si>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</si>
  <si>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</si>
  <si>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</si>
  <si>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</si>
  <si>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</si>
  <si>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</si>
  <si>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</si>
  <si>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</si>
  <si>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</si>
  <si>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</si>
  <si>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</si>
  <si>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</si>
  <si>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</si>
  <si>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</si>
  <si>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</si>
  <si>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</si>
  <si>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</si>
  <si>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</si>
  <si>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</si>
  <si>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</si>
  <si>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</si>
  <si>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</si>
  <si>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</si>
  <si>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</si>
  <si>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</si>
  <si>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</si>
  <si>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</si>
  <si>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</si>
  <si>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</si>
  <si>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</si>
  <si>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</si>
  <si>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</si>
  <si>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</si>
  <si>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</si>
  <si>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</si>
  <si>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</si>
  <si>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</si>
  <si>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</si>
  <si>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</si>
  <si>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</si>
  <si>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</si>
  <si>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</si>
  <si>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</si>
  <si>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</si>
  <si>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</si>
  <si>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</si>
  <si>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</si>
  <si>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</si>
  <si>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</si>
  <si>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</si>
  <si>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</si>
  <si>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</si>
  <si>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</si>
  <si>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</si>
  <si>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</si>
  <si>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</si>
  <si>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</si>
  <si>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</si>
  <si>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</si>
  <si>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</si>
  <si>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</si>
  <si>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</si>
  <si>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</si>
  <si>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</si>
  <si>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</si>
  <si>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</si>
  <si>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</si>
  <si>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</si>
  <si>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</si>
  <si>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</si>
  <si>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</si>
  <si>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</si>
  <si>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</si>
  <si>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</si>
  <si>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</si>
  <si>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</si>
  <si>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</si>
  <si>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</si>
  <si>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</si>
  <si>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</si>
  <si>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</si>
  <si>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</si>
  <si>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</si>
  <si>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</si>
  <si>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</si>
  <si>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</si>
  <si>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</si>
  <si>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</si>
  <si>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</si>
  <si>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</si>
  <si>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</si>
  <si>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</si>
  <si>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</si>
  <si>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</si>
  <si>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</si>
  <si>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</si>
  <si>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</si>
  <si>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</si>
  <si>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</si>
  <si>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</si>
  <si>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</si>
  <si>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</si>
  <si>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</si>
  <si>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</si>
  <si>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</si>
  <si>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</si>
  <si>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</si>
  <si>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</si>
  <si>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</si>
  <si>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</si>
  <si>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</si>
  <si>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</si>
  <si>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</si>
  <si>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</si>
  <si>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</si>
  <si>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</si>
  <si>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</si>
  <si>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</si>
  <si>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</si>
  <si>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</si>
  <si>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</si>
  <si>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</si>
  <si>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</si>
  <si>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</si>
  <si>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</si>
  <si>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</si>
  <si>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</si>
  <si>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</si>
  <si>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</si>
  <si>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</si>
  <si>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</si>
  <si>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</si>
  <si>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</si>
  <si>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</si>
  <si>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</si>
  <si>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</si>
  <si>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</si>
  <si>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</si>
  <si>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</si>
  <si>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</si>
  <si>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</si>
  <si>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</si>
  <si>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</si>
  <si>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</si>
  <si>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</si>
  <si>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</si>
  <si>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</si>
  <si>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</si>
  <si>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</si>
  <si>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</si>
  <si>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</si>
  <si>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</si>
  <si>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</si>
  <si>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</si>
  <si>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</si>
  <si>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</si>
  <si>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</si>
  <si>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</si>
  <si>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</si>
  <si>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</si>
  <si>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</si>
  <si>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</si>
  <si>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</si>
  <si>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</si>
  <si>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</si>
  <si>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</si>
  <si>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</si>
  <si>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</si>
  <si>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</si>
  <si>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</si>
  <si>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</si>
  <si>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</si>
  <si>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</si>
  <si>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</si>
  <si>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</si>
  <si>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</si>
  <si>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</si>
  <si>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</si>
  <si>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</si>
  <si>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</si>
  <si>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</si>
  <si>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</si>
  <si>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</si>
  <si>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</si>
  <si>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</si>
  <si>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</si>
  <si>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</si>
  <si>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</si>
  <si>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</si>
  <si>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</si>
  <si>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</si>
  <si>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</si>
  <si>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</si>
  <si>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</si>
  <si>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</si>
  <si>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</si>
  <si>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</si>
  <si>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</si>
  <si>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</si>
  <si>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</si>
  <si>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</si>
  <si>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</si>
  <si>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</si>
  <si>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</si>
  <si>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</si>
  <si>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</si>
  <si>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</si>
  <si>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</si>
  <si>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</si>
  <si>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</si>
  <si>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</si>
  <si>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</si>
  <si>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</si>
  <si>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</si>
  <si>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</si>
  <si>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</si>
  <si>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</si>
  <si>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</si>
  <si>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</si>
  <si>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</si>
  <si>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</si>
  <si>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</si>
  <si>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</si>
  <si>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</si>
  <si>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</si>
  <si>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</si>
  <si>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</si>
  <si>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</si>
  <si>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</si>
  <si>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</si>
  <si>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</si>
  <si>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</si>
  <si>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</si>
  <si>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</si>
  <si>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</si>
  <si>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</si>
  <si>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</si>
  <si>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</si>
  <si>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</si>
  <si>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</si>
  <si>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</si>
  <si>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</si>
  <si>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</si>
  <si>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</si>
  <si>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</si>
  <si>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</si>
  <si>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</si>
  <si>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</si>
  <si>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</si>
  <si>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</si>
  <si>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</si>
  <si>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</si>
  <si>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</si>
  <si>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</si>
  <si>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</si>
  <si>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</si>
  <si>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</si>
  <si>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</si>
  <si>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</si>
  <si>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</si>
  <si>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</si>
  <si>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</si>
  <si>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</si>
  <si>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</si>
  <si>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</si>
  <si>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</si>
  <si>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</si>
  <si>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</si>
  <si>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</si>
  <si>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</si>
  <si>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</si>
  <si>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</si>
  <si>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</si>
  <si>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</si>
  <si>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</si>
  <si>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</si>
  <si>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</si>
  <si>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</si>
  <si>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</si>
  <si>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</si>
  <si>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</si>
  <si>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</si>
  <si>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</si>
  <si>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</si>
  <si>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</si>
  <si>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</si>
  <si>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</si>
  <si>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</si>
  <si>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</si>
  <si>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</si>
  <si>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</si>
  <si>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</si>
  <si>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</si>
  <si>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</si>
  <si>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</si>
  <si>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</si>
  <si>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</si>
  <si>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</si>
  <si>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</si>
  <si>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</si>
  <si>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</si>
  <si>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</si>
  <si>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</si>
  <si>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</si>
  <si>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</si>
  <si>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</si>
  <si>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</si>
  <si>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</si>
  <si>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</si>
  <si>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</si>
  <si>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</si>
  <si>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</si>
  <si>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</si>
  <si>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</si>
  <si>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</si>
  <si>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</si>
  <si>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</si>
  <si>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</si>
  <si>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</si>
  <si>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</si>
  <si>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</si>
  <si>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</si>
  <si>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</si>
  <si>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</si>
  <si>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</si>
  <si>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</si>
  <si>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</si>
  <si>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</si>
  <si>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</si>
  <si>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</si>
  <si>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</si>
  <si>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</si>
  <si>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</si>
  <si>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</si>
  <si>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</si>
  <si>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</si>
  <si>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</si>
  <si>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</si>
  <si>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</si>
  <si>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</si>
  <si>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</si>
  <si>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</si>
  <si>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</si>
  <si>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</si>
  <si>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</si>
  <si>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</si>
  <si>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</si>
  <si>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</si>
  <si>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</si>
  <si>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</si>
  <si>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</si>
  <si>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</si>
  <si>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</si>
  <si>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</si>
  <si>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</si>
  <si>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</si>
  <si>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</si>
  <si>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</si>
  <si>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</si>
  <si>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</si>
  <si>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</si>
  <si>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</si>
  <si>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</si>
  <si>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</si>
  <si>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</si>
  <si>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</si>
  <si>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</si>
  <si>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</si>
  <si>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</si>
  <si>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</si>
  <si>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</si>
  <si>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</si>
  <si>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</si>
  <si>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</si>
  <si>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</si>
  <si>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</si>
  <si>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</si>
  <si>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</si>
  <si>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</si>
  <si>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</si>
  <si>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</si>
  <si>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</si>
  <si>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</si>
  <si>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</si>
  <si>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</si>
  <si>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</si>
  <si>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</si>
  <si>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</si>
  <si>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</si>
  <si>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</si>
  <si>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</si>
  <si>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</si>
  <si>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</si>
  <si>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</si>
  <si>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</si>
  <si>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</si>
  <si>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</si>
  <si>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</si>
  <si>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</si>
  <si>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</si>
  <si>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</si>
  <si>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</si>
  <si>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</si>
  <si>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</si>
  <si>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</si>
  <si>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</si>
  <si>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</si>
  <si>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</si>
  <si>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</si>
  <si>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</si>
  <si>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</si>
  <si>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</si>
  <si>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</si>
  <si>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</si>
  <si>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</si>
  <si>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</si>
  <si>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</si>
  <si>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</si>
  <si>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</si>
  <si>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</si>
  <si>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</si>
  <si>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</si>
  <si>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</si>
  <si>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</si>
  <si>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</si>
  <si>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</si>
  <si>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</si>
  <si>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</si>
  <si>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</si>
  <si>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</si>
  <si>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</si>
  <si>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</si>
  <si>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</si>
  <si>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</si>
  <si>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</si>
  <si>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</si>
  <si>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</si>
  <si>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</si>
  <si>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</si>
  <si>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</si>
  <si>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</si>
  <si>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</si>
  <si>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</si>
  <si>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</si>
  <si>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</si>
  <si>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</si>
  <si>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</si>
  <si>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</si>
  <si>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</si>
  <si>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</si>
  <si>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</si>
  <si>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</si>
  <si>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</si>
  <si>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</si>
  <si>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</si>
  <si>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</si>
  <si>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</si>
  <si>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</si>
  <si>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</si>
  <si>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</si>
  <si>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</si>
  <si>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</si>
  <si>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</si>
  <si>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</si>
  <si>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</si>
  <si>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</si>
  <si>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</si>
  <si>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</si>
  <si>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</si>
  <si>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</si>
  <si>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</si>
  <si>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</si>
  <si>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</si>
  <si>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</si>
  <si>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</si>
  <si>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</si>
  <si>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</si>
  <si>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</si>
  <si>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</si>
  <si>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</si>
  <si>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</si>
  <si>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</si>
  <si>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</si>
  <si>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</si>
  <si>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</si>
  <si>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</si>
  <si>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</si>
  <si>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</si>
  <si>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</si>
  <si>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</si>
  <si>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</si>
  <si>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</si>
  <si>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</si>
  <si>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</si>
  <si>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</si>
  <si>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</si>
  <si>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</si>
  <si>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</si>
  <si>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</si>
  <si>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</si>
  <si>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</si>
  <si>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</si>
  <si>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</si>
  <si>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</si>
  <si>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</si>
  <si>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</si>
  <si>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</si>
  <si>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</si>
  <si>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</si>
  <si>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</si>
  <si>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</si>
  <si>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</si>
  <si>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</si>
  <si>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</si>
  <si>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</si>
  <si>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</si>
  <si>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</si>
  <si>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</si>
  <si>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</si>
  <si>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</si>
  <si>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</si>
  <si>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</si>
  <si>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</si>
  <si>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</si>
  <si>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</si>
  <si>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</si>
  <si>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</si>
  <si>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</si>
  <si>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</si>
  <si>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</si>
  <si>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</si>
  <si>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</si>
  <si>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</si>
  <si>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</si>
  <si>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</si>
  <si>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</si>
  <si>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</si>
  <si>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</si>
  <si>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</si>
  <si>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</si>
  <si>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</si>
  <si>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</si>
  <si>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</si>
  <si>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</si>
  <si>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</si>
  <si>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</si>
  <si>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</si>
  <si>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</si>
  <si>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</si>
  <si>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</si>
  <si>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</si>
  <si>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</si>
  <si>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</si>
  <si>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</si>
  <si>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</si>
  <si>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</si>
  <si>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</si>
  <si>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</si>
  <si>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</si>
  <si>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</si>
  <si>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</si>
  <si>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</si>
  <si>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</si>
  <si>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</si>
  <si>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</si>
  <si>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</si>
  <si>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</si>
  <si>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</si>
  <si>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</si>
  <si>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</si>
  <si>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</si>
  <si>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</si>
  <si>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</si>
  <si>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</si>
  <si>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</si>
  <si>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</si>
  <si>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</si>
  <si>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</si>
  <si>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</si>
  <si>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</si>
  <si>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</si>
  <si>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</si>
  <si>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</si>
  <si>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</si>
  <si>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</si>
  <si>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</si>
  <si>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</si>
  <si>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</si>
  <si>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</si>
  <si>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</si>
  <si>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</si>
  <si>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</si>
  <si>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</si>
  <si>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</si>
  <si>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</si>
  <si>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</si>
  <si>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</si>
  <si>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</si>
  <si>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</si>
  <si>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</si>
  <si>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</si>
  <si>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</si>
  <si>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</si>
  <si>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</si>
  <si>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</si>
  <si>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</si>
  <si>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</si>
  <si>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</si>
  <si>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</si>
  <si>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</si>
  <si>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</si>
  <si>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</si>
  <si>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</si>
  <si>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</si>
  <si>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</si>
  <si>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</si>
  <si>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</si>
  <si>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</si>
  <si>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</si>
  <si>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</si>
  <si>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</si>
  <si>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</si>
  <si>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</si>
  <si>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</si>
  <si>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</si>
  <si>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</si>
  <si>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</si>
  <si>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</si>
  <si>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</si>
  <si>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</si>
  <si>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</si>
  <si>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</si>
  <si>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</si>
  <si>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</si>
  <si>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</si>
  <si>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</si>
  <si>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</si>
  <si>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</si>
  <si>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</si>
  <si>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</si>
  <si>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</si>
  <si>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</si>
  <si>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</si>
  <si>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</si>
  <si>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</si>
  <si>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</si>
  <si>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</si>
  <si>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</si>
  <si>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</si>
  <si>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</si>
  <si>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</si>
  <si>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</si>
  <si>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</si>
  <si>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</si>
  <si>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</si>
  <si>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</si>
  <si>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</si>
  <si>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</si>
  <si>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</si>
  <si>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</si>
  <si>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</si>
  <si>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</si>
  <si>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</si>
  <si>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</si>
  <si>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</si>
  <si>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</si>
  <si>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</si>
  <si>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</si>
  <si>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</si>
  <si>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</si>
  <si>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</si>
  <si>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</si>
  <si>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</si>
  <si>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</si>
  <si>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</si>
  <si>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</si>
  <si>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</si>
  <si>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</si>
  <si>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</si>
  <si>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</si>
  <si>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</si>
  <si>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</si>
  <si>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</si>
  <si>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</si>
  <si>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</si>
  <si>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</si>
  <si>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</si>
  <si>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</si>
  <si>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</si>
  <si>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</si>
  <si>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</si>
  <si>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</si>
  <si>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</si>
  <si>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</si>
  <si>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</si>
  <si>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</si>
  <si>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</si>
  <si>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</si>
  <si>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</si>
  <si>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</si>
  <si>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</si>
  <si>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</si>
  <si>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</si>
  <si>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</si>
  <si>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</si>
  <si>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</si>
  <si>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</si>
  <si>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</si>
  <si>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</si>
  <si>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</si>
  <si>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</si>
  <si>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</si>
  <si>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</si>
  <si>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</si>
  <si>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</si>
  <si>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</si>
  <si>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</si>
  <si>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</si>
  <si>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</si>
  <si>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</si>
  <si>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</si>
  <si>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</si>
  <si>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</si>
  <si>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</si>
  <si>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</si>
  <si>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</si>
  <si>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</si>
  <si>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</si>
  <si>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</si>
  <si>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</si>
  <si>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</si>
  <si>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</si>
  <si>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</si>
  <si>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</si>
  <si>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</si>
  <si>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</si>
  <si>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</si>
  <si>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</si>
  <si>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</si>
  <si>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</si>
  <si>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</si>
  <si>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</si>
  <si>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</si>
  <si>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</si>
  <si>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</si>
  <si>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</si>
  <si>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</si>
  <si>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</si>
  <si>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</si>
  <si>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</si>
  <si>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</si>
  <si>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</si>
  <si>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</si>
  <si>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</si>
  <si>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</si>
  <si>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</si>
  <si>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</si>
  <si>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</si>
  <si>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</si>
  <si>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</si>
  <si>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</si>
  <si>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</si>
  <si>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</si>
  <si>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</si>
  <si>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</si>
  <si>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</si>
  <si>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</si>
  <si>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</si>
  <si>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</si>
  <si>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</si>
  <si>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</si>
  <si>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</si>
  <si>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</si>
  <si>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</si>
  <si>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</si>
  <si>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</si>
  <si>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</si>
  <si>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</si>
  <si>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</si>
  <si>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</si>
  <si>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</si>
  <si>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</si>
  <si>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</si>
  <si>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</si>
  <si>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</si>
  <si>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</si>
  <si>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</si>
  <si>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</si>
  <si>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</si>
  <si>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</si>
  <si>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</si>
  <si>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</si>
  <si>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</si>
  <si>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</si>
  <si>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</si>
  <si>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</si>
  <si>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</si>
  <si>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</si>
  <si>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</si>
  <si>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</si>
  <si>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</si>
  <si>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</si>
  <si>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</si>
  <si>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</si>
  <si>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</si>
  <si>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</si>
  <si>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</si>
  <si>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</si>
  <si>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</si>
  <si>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</si>
  <si>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</si>
  <si>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</si>
  <si>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</si>
  <si>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</si>
  <si>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</si>
  <si>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</si>
  <si>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</si>
  <si>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</si>
  <si>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</si>
  <si>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</si>
  <si>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</si>
  <si>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</si>
  <si>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</si>
  <si>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</si>
  <si>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</si>
  <si>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</si>
  <si>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</si>
  <si>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</si>
  <si>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</si>
  <si>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</si>
  <si>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</si>
  <si>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</si>
  <si>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</si>
  <si>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</si>
  <si>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</si>
  <si>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</si>
  <si>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</si>
  <si>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</si>
  <si>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</si>
  <si>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</si>
  <si>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</si>
  <si>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</si>
  <si>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</si>
  <si>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</si>
  <si>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</si>
  <si>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</si>
  <si>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</si>
  <si>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</si>
  <si>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</si>
  <si>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</si>
  <si>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</si>
  <si>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</si>
  <si>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</si>
  <si>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</si>
  <si>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</si>
  <si>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</si>
  <si>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</si>
  <si>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</si>
  <si>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</si>
  <si>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</si>
  <si>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</si>
  <si>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</si>
  <si>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</si>
  <si>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</si>
  <si>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</si>
  <si>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</si>
  <si>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</si>
  <si>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</si>
  <si>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</si>
  <si>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</si>
  <si>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</si>
  <si>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</si>
  <si>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</si>
  <si>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</si>
  <si>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</si>
  <si>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</si>
  <si>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</si>
  <si>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</si>
  <si>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</si>
  <si>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</si>
  <si>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</si>
  <si>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</si>
  <si>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</si>
  <si>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</si>
  <si>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</si>
  <si>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</si>
  <si>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</si>
  <si>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</si>
  <si>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</si>
  <si>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</si>
  <si>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</si>
  <si>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</si>
  <si>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</si>
  <si>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</si>
  <si>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</si>
  <si>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</si>
  <si>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</si>
  <si>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</si>
  <si>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</si>
  <si>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</si>
  <si>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</si>
  <si>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</si>
  <si>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</si>
  <si>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</si>
  <si>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</si>
  <si>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</si>
  <si>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</si>
  <si>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</si>
  <si>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</si>
  <si>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</si>
  <si>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</si>
  <si>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</si>
  <si>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</si>
  <si>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</si>
  <si>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</si>
  <si>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</si>
  <si>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</si>
  <si>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</si>
  <si>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</si>
  <si>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</si>
  <si>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</si>
  <si>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</si>
  <si>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</si>
  <si>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</si>
  <si>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</si>
  <si>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</si>
  <si>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</si>
  <si>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</si>
  <si>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</si>
  <si>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</si>
  <si>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</si>
  <si>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</si>
  <si>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</si>
  <si>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</si>
  <si>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</si>
  <si>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</si>
  <si>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</si>
  <si>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</si>
  <si>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</si>
  <si>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</si>
  <si>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</si>
  <si>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</si>
  <si>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</si>
  <si>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</si>
  <si>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</si>
  <si>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</si>
  <si>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</si>
  <si>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</si>
  <si>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</si>
  <si>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</si>
  <si>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</si>
  <si>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</si>
  <si>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</si>
  <si>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</si>
  <si>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</si>
  <si>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</si>
  <si>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</si>
  <si>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</si>
  <si>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</si>
  <si>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</si>
  <si>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</si>
  <si>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</si>
  <si>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</si>
  <si>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</si>
  <si>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</si>
  <si>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</si>
  <si>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</si>
  <si>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</si>
  <si>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</si>
  <si>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</si>
  <si>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</si>
  <si>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</si>
  <si>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</si>
  <si>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</si>
  <si>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</si>
  <si>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</si>
  <si>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</si>
  <si>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</si>
  <si>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</si>
  <si>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</si>
  <si>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</si>
  <si>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</si>
  <si>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</si>
  <si>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</si>
  <si>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</si>
  <si>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</si>
  <si>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</si>
  <si>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</si>
  <si>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</si>
  <si>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</si>
  <si>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</si>
  <si>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</si>
  <si>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</si>
  <si>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</si>
  <si>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</si>
  <si>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</si>
  <si>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</si>
  <si>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</si>
  <si>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</si>
  <si>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</si>
  <si>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</si>
  <si>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</si>
  <si>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</si>
  <si>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</si>
  <si>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</si>
  <si>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</si>
  <si>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</si>
  <si>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</si>
  <si>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</si>
  <si>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</si>
  <si>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</si>
  <si>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</si>
  <si>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</si>
  <si>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</si>
  <si>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</si>
  <si>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</si>
  <si>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</si>
  <si>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</si>
  <si>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</si>
  <si>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</si>
  <si>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</si>
  <si>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</si>
  <si>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</si>
  <si>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</si>
  <si>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</si>
  <si>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</si>
  <si>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</si>
  <si>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</si>
  <si>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</si>
  <si>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</si>
  <si>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</si>
  <si>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</si>
  <si>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</si>
  <si>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</si>
  <si>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</si>
  <si>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</si>
  <si>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</si>
  <si>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</si>
  <si>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</si>
  <si>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</si>
  <si>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</si>
  <si>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</si>
  <si>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</si>
  <si>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</si>
  <si>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</si>
  <si>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</si>
  <si>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</si>
  <si>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</si>
  <si>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</si>
  <si>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</si>
  <si>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</si>
  <si>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</si>
  <si>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</si>
  <si>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</si>
  <si>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</si>
  <si>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</si>
  <si>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</si>
  <si>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</si>
  <si>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</si>
  <si>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</si>
  <si>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</si>
  <si>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</si>
  <si>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</si>
  <si>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</si>
  <si>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</si>
  <si>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</si>
  <si>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</si>
  <si>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</si>
  <si>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</si>
  <si>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</si>
  <si>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</si>
  <si>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</si>
  <si>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</si>
  <si>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</si>
  <si>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</si>
  <si>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</si>
  <si>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</si>
  <si>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</si>
  <si>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</si>
  <si>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</si>
  <si>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</si>
  <si>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</si>
  <si>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</si>
  <si>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</si>
  <si>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</si>
  <si>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</si>
  <si>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</si>
  <si>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</si>
  <si>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</si>
  <si>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</si>
  <si>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</si>
  <si>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</si>
  <si>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</si>
  <si>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</si>
  <si>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</si>
  <si>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</si>
  <si>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</si>
  <si>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</si>
  <si>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</si>
  <si>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</si>
  <si>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</si>
  <si>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</si>
  <si>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</si>
  <si>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</si>
  <si>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</si>
  <si>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</si>
  <si>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</si>
  <si>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</si>
  <si>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</si>
  <si>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</si>
  <si>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</si>
  <si>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</si>
  <si>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</si>
  <si>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</si>
  <si>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</si>
  <si>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</si>
  <si>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</si>
  <si>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</si>
  <si>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</si>
  <si>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</si>
  <si>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</si>
  <si>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</si>
  <si>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</si>
  <si>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</si>
  <si>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</si>
  <si>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</si>
  <si>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</si>
  <si>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</si>
  <si>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</si>
  <si>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</si>
  <si>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</si>
  <si>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</si>
  <si>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</si>
  <si>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</si>
  <si>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</si>
  <si>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</si>
  <si>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</si>
  <si>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</si>
  <si>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</si>
  <si>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</si>
  <si>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</si>
  <si>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</si>
  <si>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</si>
  <si>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</si>
  <si>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</si>
  <si>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</si>
  <si>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</si>
  <si>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</si>
  <si>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</si>
  <si>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</si>
  <si>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</si>
  <si>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</si>
  <si>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</si>
  <si>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</si>
  <si>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</si>
  <si>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</si>
  <si>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</si>
  <si>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</si>
  <si>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</si>
  <si>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</si>
  <si>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</si>
  <si>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</si>
  <si>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</si>
  <si>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</si>
  <si>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</si>
  <si>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</si>
  <si>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</si>
  <si>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</si>
  <si>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</si>
  <si>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</si>
  <si>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</si>
  <si>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</si>
  <si>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</si>
  <si>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</si>
  <si>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</si>
  <si>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</si>
  <si>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</si>
  <si>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</si>
  <si>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</si>
  <si>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</si>
  <si>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</si>
  <si>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</si>
  <si>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</si>
  <si>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</si>
  <si>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</si>
  <si>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</si>
  <si>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</si>
  <si>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</si>
  <si>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</si>
  <si>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</si>
  <si>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</si>
  <si>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</si>
  <si>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</si>
  <si>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</si>
  <si>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</si>
  <si>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</si>
  <si>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</si>
  <si>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</si>
  <si>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</si>
  <si>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</si>
  <si>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</si>
  <si>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</si>
  <si>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</si>
  <si>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</si>
  <si>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</si>
  <si>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</si>
  <si>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</si>
  <si>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</si>
  <si>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</si>
  <si>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</si>
  <si>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</si>
  <si>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</si>
  <si>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</si>
  <si>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</si>
  <si>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</si>
  <si>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</si>
  <si>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</si>
  <si>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</si>
  <si>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</si>
  <si>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</si>
  <si>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</si>
  <si>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</si>
  <si>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</si>
  <si>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</si>
  <si>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</si>
  <si>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</si>
  <si>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</si>
  <si>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</si>
  <si>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</si>
  <si>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</si>
  <si>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</si>
  <si>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</si>
  <si>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</si>
  <si>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</si>
  <si>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</si>
  <si>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</si>
  <si>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</si>
  <si>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</si>
  <si>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</si>
  <si>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</si>
  <si>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</si>
  <si>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</si>
  <si>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</si>
  <si>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</si>
  <si>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</si>
  <si>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</si>
  <si>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</si>
  <si>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</si>
  <si>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</si>
  <si>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</si>
  <si>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</si>
  <si>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</si>
  <si>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</si>
  <si>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</si>
  <si>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</si>
  <si>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</si>
  <si>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</si>
  <si>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</si>
  <si>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</si>
  <si>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</si>
  <si>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</si>
  <si>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</si>
  <si>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</si>
  <si>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</si>
  <si>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</si>
  <si>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</si>
  <si>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</si>
  <si>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</si>
  <si>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</si>
  <si>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</si>
  <si>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</si>
  <si>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</si>
  <si>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</si>
  <si>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</si>
  <si>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</si>
  <si>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</si>
  <si>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</si>
  <si>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</si>
  <si>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</si>
  <si>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</si>
  <si>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</si>
  <si>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</si>
  <si>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</si>
  <si>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</si>
  <si>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</si>
  <si>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</si>
  <si>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</si>
  <si>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</si>
  <si>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</si>
  <si>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</si>
  <si>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</si>
  <si>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</si>
  <si>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</si>
  <si>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</si>
  <si>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</si>
  <si>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</si>
  <si>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</si>
  <si>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</si>
  <si>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</si>
  <si>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</si>
  <si>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</si>
  <si>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</si>
  <si>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</si>
  <si>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</si>
  <si>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</si>
  <si>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</si>
  <si>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</si>
  <si>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</si>
  <si>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</si>
  <si>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</si>
  <si>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</si>
  <si>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</si>
  <si>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</si>
  <si>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</si>
  <si>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</si>
  <si>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</si>
  <si>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</si>
  <si>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</si>
  <si>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</si>
  <si>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</si>
  <si>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</si>
  <si>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</si>
  <si>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</si>
  <si>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</si>
  <si>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</si>
  <si>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</si>
  <si>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</si>
  <si>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</si>
  <si>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</si>
  <si>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</si>
  <si>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</si>
  <si>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</si>
  <si>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</si>
  <si>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</si>
  <si>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</si>
  <si>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</si>
  <si>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</si>
  <si>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</si>
  <si>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</si>
  <si>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</si>
  <si>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</si>
  <si>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</si>
  <si>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</si>
  <si>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</si>
  <si>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</si>
  <si>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</si>
  <si>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</si>
  <si>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</si>
  <si>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</si>
  <si>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</si>
  <si>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</si>
  <si>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</si>
  <si>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</si>
  <si>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</si>
  <si>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</si>
  <si>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</si>
  <si>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</si>
  <si>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</si>
  <si>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</si>
  <si>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</si>
  <si>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</si>
  <si>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</si>
  <si>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</si>
  <si>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</si>
  <si>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</si>
  <si>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</si>
  <si>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</si>
  <si>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</si>
  <si>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</si>
  <si>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</si>
  <si>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</si>
  <si>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</si>
  <si>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</si>
  <si>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</si>
  <si>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</si>
  <si>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</si>
  <si>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</si>
  <si>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</si>
  <si>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</si>
  <si>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</si>
  <si>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</si>
  <si>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</si>
  <si>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</si>
  <si>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</si>
  <si>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</si>
  <si>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</si>
  <si>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</si>
  <si>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</si>
  <si>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</si>
  <si>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</si>
  <si>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</si>
  <si>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</si>
  <si>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</si>
  <si>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</si>
  <si>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</si>
  <si>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</si>
  <si>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</si>
  <si>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</si>
  <si>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</si>
  <si>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</si>
  <si>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</si>
  <si>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</si>
  <si>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</si>
  <si>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</si>
  <si>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</si>
  <si>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</si>
  <si>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</si>
  <si>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</si>
  <si>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</si>
  <si>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</si>
  <si>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</si>
  <si>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</si>
  <si>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</si>
  <si>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</si>
  <si>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</si>
  <si>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</si>
  <si>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</si>
  <si>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</si>
  <si>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</si>
  <si>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</si>
  <si>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</si>
  <si>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</si>
  <si>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</si>
  <si>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</si>
  <si>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</si>
  <si>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</si>
  <si>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</si>
  <si>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</si>
  <si>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</si>
  <si>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</si>
  <si>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</si>
  <si>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</si>
  <si>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</si>
  <si>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</si>
  <si>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</si>
  <si>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</si>
  <si>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</si>
  <si>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</si>
  <si>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</si>
  <si>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</si>
  <si>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</si>
  <si>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</si>
  <si>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</si>
  <si>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</si>
  <si>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</si>
  <si>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</si>
  <si>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</si>
  <si>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</si>
  <si>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</si>
  <si>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</si>
  <si>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</si>
  <si>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</si>
  <si>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</si>
  <si>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</si>
  <si>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</si>
  <si>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</si>
  <si>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</si>
  <si>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</si>
  <si>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</si>
  <si>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</si>
  <si>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</si>
  <si>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</si>
  <si>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</si>
  <si>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</si>
  <si>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</si>
  <si>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</si>
  <si>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</si>
  <si>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</si>
  <si>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</si>
  <si>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</si>
  <si>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</si>
  <si>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</si>
  <si>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</si>
  <si>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</si>
  <si>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</si>
  <si>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</si>
  <si>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</si>
  <si>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</si>
  <si>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</si>
  <si>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</si>
  <si>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</si>
  <si>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</si>
  <si>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</si>
  <si>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</si>
  <si>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</si>
  <si>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</si>
  <si>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</si>
  <si>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</si>
  <si>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</si>
  <si>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</si>
  <si>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</si>
  <si>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</si>
  <si>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</si>
  <si>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</si>
  <si>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</si>
  <si>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</si>
  <si>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</si>
  <si>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</si>
  <si>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</si>
  <si>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</si>
  <si>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</si>
  <si>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</si>
  <si>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</si>
  <si>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</si>
  <si>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</si>
  <si>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</si>
  <si>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</si>
  <si>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</si>
  <si>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</si>
  <si>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</si>
  <si>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</si>
  <si>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</si>
  <si>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</si>
  <si>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</si>
  <si>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</si>
  <si>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</si>
  <si>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</si>
  <si>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</si>
  <si>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</si>
  <si>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</si>
  <si>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</si>
  <si>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</si>
  <si>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</si>
  <si>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</si>
  <si>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</si>
  <si>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</si>
  <si>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</si>
  <si>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</si>
  <si>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</si>
  <si>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</si>
  <si>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</si>
  <si>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</si>
  <si>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</si>
  <si>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</si>
  <si>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</si>
  <si>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</si>
  <si>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</si>
  <si>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</si>
  <si>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</si>
  <si>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</si>
  <si>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</si>
  <si>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</si>
  <si>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</si>
  <si>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</si>
  <si>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</si>
  <si>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</si>
  <si>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</si>
  <si>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</si>
  <si>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</si>
  <si>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</si>
  <si>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</si>
  <si>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</si>
  <si>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</si>
  <si>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</si>
  <si>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</si>
  <si>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</si>
  <si>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</si>
  <si>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</si>
  <si>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</si>
  <si>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</si>
  <si>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</si>
  <si>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</si>
  <si>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</si>
  <si>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</si>
  <si>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</si>
  <si>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</si>
  <si>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</si>
  <si>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</si>
  <si>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</si>
  <si>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</si>
  <si>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</si>
  <si>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</si>
  <si>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</si>
  <si>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</si>
  <si>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</si>
  <si>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</si>
  <si>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</si>
  <si>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</si>
  <si>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</si>
  <si>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</si>
  <si>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</si>
  <si>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</si>
  <si>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</si>
  <si>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</si>
  <si>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</si>
  <si>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</si>
  <si>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</si>
  <si>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</si>
  <si>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</si>
  <si>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</si>
  <si>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</si>
  <si>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</si>
  <si>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</si>
  <si>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</si>
  <si>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</si>
  <si>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</si>
  <si>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</si>
  <si>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</si>
  <si>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</si>
  <si>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</si>
  <si>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</si>
  <si>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</si>
  <si>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</si>
  <si>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</si>
  <si>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</si>
  <si>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</si>
  <si>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</si>
  <si>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</si>
  <si>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</si>
  <si>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</si>
  <si>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</si>
  <si>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</si>
  <si>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</si>
  <si>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</si>
  <si>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</si>
  <si>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</si>
  <si>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</si>
  <si>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</si>
  <si>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</si>
  <si>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</si>
  <si>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</si>
  <si>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</si>
  <si>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</si>
  <si>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</si>
  <si>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</si>
  <si>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</si>
  <si>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</si>
  <si>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</si>
  <si>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</si>
  <si>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</si>
  <si>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</si>
  <si>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</si>
  <si>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</si>
  <si>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</si>
  <si>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</si>
  <si>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</si>
  <si>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</si>
  <si>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</si>
  <si>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</si>
  <si>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</si>
  <si>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</si>
  <si>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</si>
  <si>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</si>
  <si>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</si>
  <si>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</si>
  <si>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</si>
  <si>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</si>
  <si>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</si>
  <si>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</si>
  <si>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</si>
  <si>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</si>
  <si>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</si>
  <si>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</si>
  <si>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</si>
  <si>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</si>
  <si>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</si>
  <si>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</si>
  <si>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</si>
  <si>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</si>
  <si>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</si>
  <si>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</si>
  <si>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</si>
  <si>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</si>
  <si>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</si>
  <si>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</si>
  <si>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</si>
  <si>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</si>
  <si>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</si>
  <si>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</si>
  <si>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</si>
  <si>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</si>
  <si>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</si>
  <si>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</si>
  <si>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</si>
  <si>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</si>
  <si>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</si>
  <si>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</si>
  <si>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</si>
  <si>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</si>
  <si>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</si>
  <si>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</si>
  <si>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</si>
  <si>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</si>
  <si>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</si>
  <si>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</si>
  <si>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</si>
  <si>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</si>
  <si>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</si>
  <si>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</si>
  <si>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</si>
  <si>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</si>
  <si>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</si>
  <si>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</si>
  <si>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</si>
  <si>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</si>
  <si>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</si>
  <si>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</si>
  <si>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</si>
  <si>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</si>
  <si>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</si>
  <si>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</si>
  <si>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</si>
  <si>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</si>
  <si>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</si>
  <si>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</si>
  <si>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</si>
  <si>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</si>
  <si>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</si>
  <si>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</si>
  <si>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</si>
  <si>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</si>
  <si>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</si>
  <si>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</si>
  <si>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</si>
  <si>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</si>
  <si>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</si>
  <si>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</si>
  <si>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</si>
  <si>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</si>
  <si>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</si>
  <si>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</si>
  <si>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</si>
  <si>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</si>
  <si>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</si>
  <si>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</si>
  <si>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</si>
  <si>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</si>
  <si>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</si>
  <si>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</si>
  <si>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</si>
  <si>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</si>
  <si>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</si>
  <si>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</si>
  <si>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</si>
  <si>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</si>
  <si>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</si>
  <si>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</si>
  <si>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</si>
  <si>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</si>
  <si>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</si>
  <si>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</si>
  <si>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</si>
  <si>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</si>
  <si>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</si>
  <si>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</si>
  <si>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</si>
  <si>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</si>
  <si>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</si>
  <si>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</si>
  <si>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</si>
  <si>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</si>
  <si>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</si>
  <si>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</si>
  <si>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</si>
  <si>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</si>
  <si>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</si>
  <si>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</si>
  <si>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</si>
  <si>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</si>
  <si>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</si>
  <si>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</si>
  <si>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</si>
  <si>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</si>
  <si>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</si>
  <si>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</si>
  <si>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</si>
  <si>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</si>
  <si>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</si>
  <si>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</si>
  <si>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</si>
  <si>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</si>
  <si>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</si>
  <si>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</si>
  <si>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</si>
  <si>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</si>
  <si>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</si>
  <si>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</si>
  <si>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</si>
  <si>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</si>
  <si>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</si>
  <si>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</si>
  <si>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</si>
  <si>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</si>
  <si>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</si>
  <si>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</si>
  <si>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</si>
  <si>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</si>
  <si>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</si>
  <si>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</si>
  <si>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</si>
  <si>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</si>
  <si>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</si>
  <si>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</si>
  <si>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</si>
  <si>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</si>
  <si>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</si>
  <si>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</si>
  <si>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</si>
  <si>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</si>
  <si>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</si>
  <si>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</si>
  <si>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</si>
  <si>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</si>
  <si>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</si>
  <si>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</si>
  <si>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</si>
  <si>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</si>
  <si>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</si>
  <si>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</si>
  <si>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</si>
  <si>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</si>
  <si>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</si>
  <si>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</si>
  <si>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</si>
  <si>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</si>
  <si>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</si>
  <si>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</si>
  <si>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</si>
  <si>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</si>
  <si>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</si>
  <si>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</si>
  <si>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</si>
  <si>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</si>
  <si>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</si>
  <si>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</si>
  <si>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</si>
  <si>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</si>
  <si>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</si>
  <si>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</si>
  <si>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</si>
  <si>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</si>
  <si>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</si>
  <si>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</si>
  <si>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</si>
  <si>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</si>
  <si>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</si>
  <si>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</si>
  <si>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</si>
  <si>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</si>
  <si>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</si>
  <si>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</si>
  <si>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</si>
  <si>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</si>
  <si>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</si>
  <si>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</si>
  <si>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</si>
  <si>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</si>
  <si>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</si>
  <si>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</si>
  <si>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</si>
  <si>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</si>
  <si>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</si>
  <si>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</si>
  <si>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</si>
  <si>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</si>
  <si>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</si>
  <si>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</si>
  <si>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</si>
  <si>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</si>
  <si>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</si>
  <si>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</si>
  <si>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</si>
  <si>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</si>
  <si>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</si>
  <si>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</si>
  <si>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</si>
  <si>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</si>
  <si>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</si>
  <si>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</si>
  <si>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</si>
  <si>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</si>
  <si>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</si>
  <si>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</si>
  <si>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</si>
  <si>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</si>
  <si>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</si>
  <si>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</si>
  <si>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</si>
  <si>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</si>
  <si>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</si>
  <si>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</si>
  <si>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</si>
  <si>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</si>
  <si>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</si>
  <si>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</si>
  <si>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</si>
  <si>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</si>
  <si>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</si>
  <si>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</si>
  <si>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</si>
  <si>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</si>
  <si>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</si>
  <si>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</si>
  <si>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</si>
  <si>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</si>
  <si>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</si>
  <si>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</si>
  <si>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</si>
  <si>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</si>
  <si>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</si>
  <si>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</si>
  <si>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</si>
  <si>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</si>
  <si>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</si>
  <si>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</si>
  <si>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</si>
  <si>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</si>
  <si>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</si>
  <si>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</si>
  <si>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</si>
  <si>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</si>
  <si>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</si>
  <si>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</si>
  <si>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</si>
  <si>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</si>
  <si>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</si>
  <si>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</si>
  <si>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</si>
  <si>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</si>
  <si>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</si>
  <si>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</si>
  <si>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</si>
  <si>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</si>
  <si>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</si>
  <si>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</si>
  <si>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</si>
  <si>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</si>
  <si>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</si>
  <si>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</si>
  <si>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</si>
  <si>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</si>
  <si>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</si>
  <si>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</si>
  <si>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</si>
  <si>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</si>
  <si>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</si>
  <si>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</si>
  <si>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</si>
  <si>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</si>
  <si>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</si>
  <si>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</si>
  <si>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</si>
  <si>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</si>
  <si>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</si>
  <si>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</si>
  <si>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</si>
  <si>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</si>
  <si>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</si>
  <si>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</si>
  <si>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</si>
  <si>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</si>
  <si>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</si>
  <si>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</si>
  <si>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</si>
  <si>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</si>
  <si>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</si>
  <si>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</si>
  <si>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</si>
  <si>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</si>
  <si>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</si>
  <si>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</si>
  <si>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</si>
  <si>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</si>
  <si>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</si>
  <si>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</si>
  <si>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</si>
  <si>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</si>
  <si>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</si>
  <si>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</si>
  <si>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</si>
  <si>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</si>
  <si>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</si>
  <si>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</si>
  <si>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</si>
  <si>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</si>
  <si>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</si>
  <si>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</si>
  <si>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</si>
  <si>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</si>
  <si>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</si>
  <si>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</si>
  <si>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</si>
  <si>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</si>
  <si>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</si>
  <si>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</si>
  <si>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</si>
  <si>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</si>
  <si>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</si>
  <si>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</si>
  <si>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</si>
  <si>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</si>
  <si>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</si>
  <si>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</si>
  <si>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</si>
  <si>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</si>
  <si>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</si>
  <si>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</si>
  <si>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</si>
  <si>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</si>
  <si>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</si>
  <si>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</si>
  <si>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</si>
  <si>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</si>
  <si>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</si>
  <si>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</si>
  <si>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</si>
  <si>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</si>
  <si>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</si>
  <si>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</si>
  <si>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</si>
  <si>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</si>
  <si>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</si>
  <si>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</si>
  <si>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</si>
  <si>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</si>
  <si>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</si>
  <si>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</si>
  <si>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</si>
  <si>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</si>
  <si>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</si>
  <si>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</si>
  <si>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</si>
  <si>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</si>
  <si>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</si>
  <si>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</si>
  <si>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</si>
  <si>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</si>
  <si>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</si>
  <si>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</si>
  <si>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</si>
  <si>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</si>
  <si>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</si>
  <si>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</si>
  <si>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</si>
  <si>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</si>
  <si>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</si>
  <si>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</si>
  <si>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</si>
  <si>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</si>
  <si>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</si>
  <si>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</si>
  <si>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</si>
  <si>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</si>
  <si>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</si>
  <si>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</si>
  <si>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</si>
  <si>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</si>
  <si>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</si>
  <si>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</si>
  <si>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</si>
  <si>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</si>
  <si>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</si>
  <si>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</si>
  <si>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</si>
  <si>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</si>
  <si>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</si>
  <si>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</si>
  <si>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</si>
  <si>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</si>
  <si>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</si>
  <si>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</si>
  <si>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</si>
  <si>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</si>
  <si>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</si>
  <si>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</si>
  <si>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</si>
  <si>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</si>
  <si>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</si>
  <si>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</si>
  <si>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</si>
  <si>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</si>
  <si>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</si>
  <si>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</si>
  <si>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</si>
  <si>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</si>
  <si>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</si>
  <si>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</si>
  <si>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</si>
  <si>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</si>
  <si>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</si>
  <si>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</si>
  <si>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</si>
  <si>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</si>
  <si>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</si>
  <si>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</si>
  <si>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</si>
  <si>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</si>
  <si>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</si>
  <si>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</si>
  <si>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</si>
  <si>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</si>
  <si>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</si>
  <si>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</si>
  <si>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</si>
  <si>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</si>
  <si>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</si>
  <si>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</si>
  <si>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</si>
  <si>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</si>
  <si>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</si>
  <si>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</si>
  <si>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</si>
  <si>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</si>
  <si>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</si>
  <si>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</si>
  <si>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</si>
  <si>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</si>
  <si>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</si>
  <si>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</si>
  <si>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</si>
  <si>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</si>
  <si>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</si>
  <si>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</si>
  <si>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</si>
  <si>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</si>
  <si>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</si>
  <si>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</si>
  <si>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</si>
  <si>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</si>
  <si>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</si>
  <si>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</si>
  <si>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</si>
  <si>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</si>
  <si>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</si>
  <si>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</si>
  <si>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</si>
  <si>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</si>
  <si>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</si>
  <si>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</si>
  <si>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</si>
  <si>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</si>
  <si>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</si>
  <si>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</si>
  <si>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</si>
  <si>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</si>
  <si>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</si>
  <si>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</si>
  <si>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</si>
  <si>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</si>
  <si>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</si>
  <si>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</si>
  <si>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</si>
  <si>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</si>
  <si>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</si>
  <si>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</si>
  <si>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</si>
  <si>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</si>
  <si>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</si>
  <si>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</si>
  <si>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</si>
  <si>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</si>
  <si>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</si>
  <si>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</si>
  <si>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</si>
  <si>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</si>
  <si>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</si>
  <si>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</si>
  <si>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</si>
  <si>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</si>
  <si>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</si>
  <si>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</si>
  <si>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</si>
  <si>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</si>
  <si>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</si>
  <si>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</si>
  <si>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</si>
  <si>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</si>
  <si>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</si>
  <si>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</si>
  <si>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</si>
  <si>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</si>
  <si>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</si>
  <si>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</si>
  <si>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</si>
  <si>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</si>
  <si>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</si>
  <si>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</si>
  <si>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</si>
  <si>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</si>
  <si>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</si>
  <si>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</si>
  <si>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</si>
  <si>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</si>
  <si>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</si>
  <si>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</si>
  <si>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</si>
  <si>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</si>
  <si>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</si>
  <si>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</si>
  <si>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</si>
  <si>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</si>
  <si>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</si>
  <si>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</si>
  <si>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</si>
  <si>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</si>
  <si>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</si>
  <si>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</si>
  <si>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</si>
  <si>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</si>
  <si>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</si>
  <si>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</si>
  <si>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</si>
  <si>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</si>
  <si>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</si>
  <si>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</si>
  <si>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</si>
  <si>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</si>
  <si>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</si>
  <si>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</si>
  <si>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</si>
  <si>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</si>
  <si>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</si>
  <si>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</si>
  <si>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</si>
  <si>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</si>
  <si>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</si>
  <si>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</si>
  <si>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</si>
  <si>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</si>
  <si>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</si>
  <si>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</si>
  <si>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</si>
  <si>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</si>
  <si>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</si>
  <si>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</si>
  <si>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</si>
  <si>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</si>
  <si>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</si>
  <si>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</si>
  <si>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</si>
  <si>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</si>
  <si>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</si>
  <si>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</si>
  <si>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</si>
  <si>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</si>
  <si>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</si>
  <si>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</si>
  <si>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</si>
  <si>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</si>
  <si>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</si>
  <si>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</si>
  <si>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</si>
  <si>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</si>
  <si>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</si>
  <si>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</si>
  <si>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</si>
  <si>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</si>
  <si>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</si>
  <si>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</si>
  <si>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</si>
  <si>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</si>
  <si>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</si>
  <si>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</si>
  <si>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</si>
  <si>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</si>
  <si>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</si>
  <si>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</si>
  <si>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</si>
  <si>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</si>
  <si>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</si>
  <si>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</si>
  <si>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</si>
  <si>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</si>
  <si>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</si>
  <si>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</si>
  <si>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</si>
  <si>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</si>
  <si>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</si>
  <si>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</si>
  <si>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</si>
  <si>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</si>
  <si>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</si>
  <si>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</si>
  <si>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</si>
  <si>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</si>
  <si>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</si>
  <si>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</si>
  <si>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</si>
  <si>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</si>
  <si>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</si>
  <si>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</si>
  <si>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</si>
  <si>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</si>
  <si>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</si>
  <si>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</si>
  <si>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</si>
  <si>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</si>
  <si>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</si>
  <si>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</si>
  <si>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</si>
  <si>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</si>
  <si>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</si>
  <si>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</si>
  <si>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</si>
  <si>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</si>
  <si>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</si>
  <si>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</si>
  <si>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</si>
  <si>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</si>
  <si>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</si>
  <si>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</si>
  <si>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</si>
  <si>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</si>
  <si>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</si>
  <si>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</si>
  <si>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</si>
  <si>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</si>
  <si>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</si>
  <si>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</si>
  <si>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</si>
  <si>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</si>
  <si>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</si>
  <si>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</si>
  <si>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</si>
  <si>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</si>
  <si>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</si>
  <si>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</si>
  <si>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</si>
  <si>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</si>
  <si>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</si>
  <si>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</si>
  <si>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</si>
  <si>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</si>
  <si>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</si>
  <si>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</si>
  <si>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</si>
  <si>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</si>
  <si>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</si>
  <si>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</si>
  <si>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</si>
  <si>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</si>
  <si>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</si>
  <si>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</si>
  <si>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</si>
  <si>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</si>
  <si>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</si>
  <si>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</si>
  <si>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</si>
  <si>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</si>
  <si>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</si>
  <si>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</si>
  <si>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</si>
  <si>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</si>
  <si>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</si>
  <si>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</si>
  <si>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</si>
  <si>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</si>
  <si>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</si>
  <si>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</si>
  <si>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</si>
  <si>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</si>
  <si>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</si>
  <si>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</si>
  <si>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</si>
  <si>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</si>
  <si>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</si>
  <si>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</si>
  <si>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</si>
  <si>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</si>
  <si>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</si>
  <si>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</si>
  <si>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</si>
  <si>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</si>
  <si>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</si>
  <si>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</si>
  <si>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</si>
  <si>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</si>
  <si>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</si>
  <si>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</si>
  <si>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</si>
  <si>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</si>
  <si>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</si>
  <si>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</si>
  <si>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</si>
  <si>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</si>
  <si>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</si>
  <si>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</si>
  <si>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</si>
  <si>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</si>
  <si>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</si>
  <si>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</si>
  <si>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</si>
  <si>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</si>
  <si>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</si>
  <si>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</si>
  <si>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</si>
  <si>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</si>
  <si>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</si>
  <si>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</si>
  <si>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</si>
  <si>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</si>
  <si>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</si>
  <si>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</si>
  <si>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</si>
  <si>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</si>
  <si>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</si>
  <si>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</si>
  <si>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</si>
  <si>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</si>
  <si>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</si>
  <si>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</si>
  <si>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</si>
  <si>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</si>
  <si>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</si>
  <si>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</si>
  <si>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</si>
  <si>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</si>
  <si>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</si>
  <si>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</si>
  <si>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</si>
  <si>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</si>
  <si>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</si>
  <si>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</si>
  <si>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</si>
  <si>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</si>
  <si>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</si>
  <si>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</si>
  <si>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</si>
  <si>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</si>
  <si>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</si>
  <si>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</si>
  <si>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</si>
  <si>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</si>
  <si>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</si>
  <si>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</si>
  <si>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</si>
  <si>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</si>
  <si>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</si>
  <si>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</si>
  <si>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</si>
  <si>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</si>
  <si>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</si>
  <si>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</si>
  <si>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</si>
  <si>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</si>
  <si>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</si>
  <si>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</si>
  <si>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</si>
  <si>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</si>
  <si>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</si>
  <si>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</si>
  <si>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</si>
  <si>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</si>
  <si>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</si>
  <si>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</si>
  <si>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</si>
  <si>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</si>
  <si>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</si>
  <si>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</si>
  <si>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</si>
  <si>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</si>
  <si>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</si>
  <si>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</si>
  <si>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</si>
  <si>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</si>
  <si>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</si>
  <si>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</si>
  <si>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</si>
  <si>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</si>
  <si>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</si>
  <si>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</si>
  <si>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</si>
  <si>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</si>
  <si>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</si>
  <si>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</si>
  <si>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</si>
  <si>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</si>
  <si>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</si>
  <si>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</si>
  <si>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</si>
  <si>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</si>
  <si>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</si>
  <si>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</si>
  <si>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</si>
  <si>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</si>
  <si>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</si>
  <si>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</si>
  <si>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</si>
  <si>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</si>
  <si>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</si>
  <si>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</si>
  <si>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</si>
  <si>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</si>
  <si>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</si>
  <si>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</si>
  <si>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</si>
  <si>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</si>
  <si>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</si>
  <si>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</si>
  <si>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</si>
  <si>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</si>
  <si>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</si>
  <si>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</si>
  <si>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</si>
  <si>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</si>
  <si>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</si>
  <si>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</si>
  <si>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</si>
  <si>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</si>
  <si>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</si>
  <si>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</si>
  <si>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</si>
  <si>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</si>
  <si>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</si>
  <si>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</si>
  <si>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</si>
  <si>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</si>
  <si>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</si>
  <si>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</si>
  <si>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</si>
  <si>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</si>
  <si>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</si>
  <si>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</si>
  <si>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</si>
  <si>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</si>
  <si>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</si>
  <si>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</si>
  <si>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</si>
  <si>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</si>
  <si>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</si>
  <si>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</si>
  <si>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</si>
  <si>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</si>
  <si>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</si>
  <si>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</si>
  <si>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</si>
  <si>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</si>
  <si>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</si>
  <si>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</si>
  <si>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</si>
  <si>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</si>
  <si>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</si>
  <si>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</si>
  <si>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</si>
  <si>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</si>
  <si>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</si>
  <si>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</si>
  <si>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</si>
  <si>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</si>
  <si>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</si>
  <si>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</si>
  <si>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</si>
  <si>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</si>
  <si>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</si>
  <si>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</si>
  <si>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</si>
  <si>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</si>
  <si>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</si>
  <si>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</si>
  <si>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</si>
  <si>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</si>
  <si>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</si>
  <si>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</si>
  <si>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</si>
  <si>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</si>
  <si>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</si>
  <si>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</si>
  <si>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</si>
  <si>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</si>
  <si>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</si>
  <si>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</si>
  <si>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</si>
  <si>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</si>
  <si>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</si>
  <si>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</si>
  <si>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</si>
  <si>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</si>
  <si>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</si>
  <si>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</si>
  <si>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</si>
  <si>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</si>
  <si>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</si>
  <si>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</si>
  <si>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</si>
  <si>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</si>
  <si>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</si>
  <si>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</si>
  <si>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</si>
  <si>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</si>
  <si>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</si>
  <si>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</si>
  <si>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</si>
  <si>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</si>
  <si>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</si>
  <si>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</si>
  <si>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</si>
  <si>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</si>
  <si>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</si>
  <si>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</si>
  <si>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</si>
  <si>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</si>
  <si>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</si>
  <si>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</si>
  <si>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</si>
  <si>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</si>
  <si>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</si>
  <si>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</si>
  <si>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</si>
  <si>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</si>
  <si>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</si>
  <si>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</si>
  <si>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</si>
  <si>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</si>
  <si>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</si>
  <si>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</si>
  <si>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</si>
  <si>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</si>
  <si>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</si>
  <si>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</si>
  <si>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</si>
  <si>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</si>
  <si>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</si>
  <si>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</si>
  <si>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</si>
  <si>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</si>
  <si>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</si>
  <si>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</si>
  <si>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</si>
  <si>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</si>
  <si>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</si>
  <si>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</si>
  <si>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</si>
  <si>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</si>
  <si>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</si>
  <si>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</si>
  <si>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</si>
  <si>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</si>
  <si>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</si>
  <si>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</si>
  <si>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</si>
  <si>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</si>
  <si>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</si>
  <si>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</si>
  <si>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</si>
  <si>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</si>
  <si>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</si>
  <si>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</si>
  <si>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</si>
  <si>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</si>
  <si>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</si>
  <si>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</si>
  <si>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</si>
  <si>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</si>
  <si>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</si>
  <si>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</si>
  <si>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</si>
  <si>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</si>
  <si>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</si>
  <si>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</si>
  <si>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</si>
  <si>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</si>
  <si>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</si>
  <si>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</si>
  <si>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</si>
  <si>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</si>
  <si>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</si>
  <si>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</si>
  <si>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</si>
  <si>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</si>
  <si>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</si>
  <si>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</si>
  <si>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</si>
  <si>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</si>
  <si>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</si>
  <si>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</si>
  <si>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</si>
  <si>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</si>
  <si>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</si>
  <si>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</si>
  <si>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</si>
  <si>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</si>
  <si>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</si>
  <si>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</si>
  <si>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</si>
  <si>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</si>
  <si>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</si>
  <si>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</si>
  <si>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</si>
  <si>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</si>
  <si>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</si>
  <si>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</si>
  <si>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</si>
  <si>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</si>
  <si>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</si>
  <si>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</si>
  <si>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</si>
  <si>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</si>
  <si>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</si>
  <si>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</si>
  <si>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</si>
  <si>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</si>
  <si>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</si>
  <si>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</si>
  <si>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</si>
  <si>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</si>
  <si>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</si>
  <si>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</si>
  <si>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</si>
  <si>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</si>
  <si>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</si>
  <si>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</si>
  <si>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</si>
  <si>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</si>
  <si>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</si>
  <si>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</si>
  <si>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</si>
  <si>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</si>
  <si>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</si>
  <si>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</si>
  <si>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</si>
  <si>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</si>
  <si>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</si>
  <si>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</si>
  <si>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</si>
  <si>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</si>
  <si>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</si>
  <si>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</si>
  <si>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</si>
  <si>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</si>
  <si>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</si>
  <si>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</si>
  <si>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</si>
  <si>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</si>
  <si>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</si>
  <si>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</si>
  <si>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</si>
  <si>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</si>
  <si>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</si>
  <si>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</si>
  <si>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</si>
  <si>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</si>
  <si>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</si>
  <si>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</si>
  <si>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</si>
  <si>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</si>
  <si>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</si>
  <si>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</si>
  <si>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</si>
  <si>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</si>
  <si>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</si>
  <si>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</si>
  <si>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</si>
  <si>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</si>
  <si>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</si>
  <si>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</si>
  <si>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</si>
  <si>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</si>
  <si>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</si>
  <si>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</si>
  <si>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</si>
  <si>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</si>
  <si>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</si>
  <si>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</si>
  <si>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</si>
  <si>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</si>
  <si>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</si>
  <si>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</si>
  <si>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</si>
  <si>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</si>
  <si>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</si>
  <si>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</si>
  <si>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</si>
  <si>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</si>
  <si>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</si>
  <si>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</si>
  <si>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</si>
  <si>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</si>
  <si>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</si>
  <si>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</si>
  <si>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</si>
  <si>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</si>
  <si>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</si>
  <si>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</si>
  <si>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</si>
  <si>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</si>
  <si>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</si>
  <si>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</si>
  <si>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</si>
  <si>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</si>
  <si>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</si>
  <si>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</si>
  <si>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</si>
  <si>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</si>
  <si>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</si>
  <si>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</si>
  <si>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</si>
  <si>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</si>
  <si>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</si>
  <si>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</si>
  <si>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</si>
  <si>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</si>
  <si>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</si>
  <si>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</si>
  <si>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</si>
  <si>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</si>
  <si>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</si>
  <si>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</si>
  <si>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</si>
  <si>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</si>
  <si>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</si>
  <si>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</si>
  <si>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</si>
  <si>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</si>
  <si>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</si>
  <si>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</si>
  <si>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</si>
  <si>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</si>
  <si>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</si>
  <si>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</si>
  <si>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</si>
  <si>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</si>
  <si>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</si>
  <si>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</si>
  <si>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</si>
  <si>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</si>
  <si>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</si>
  <si>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</si>
  <si>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</si>
  <si>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</si>
  <si>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</si>
  <si>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</si>
  <si>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</si>
  <si>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</si>
  <si>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</si>
  <si>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</si>
  <si>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</si>
  <si>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</si>
  <si>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</si>
  <si>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</si>
  <si>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</si>
  <si>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</si>
  <si>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</si>
  <si>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</si>
  <si>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</si>
  <si>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</si>
  <si>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</si>
  <si>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</si>
  <si>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</si>
  <si>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</si>
  <si>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</si>
  <si>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</si>
  <si>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</si>
  <si>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</si>
  <si>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</si>
  <si>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</si>
  <si>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</si>
  <si>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</si>
  <si>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</si>
  <si>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</si>
  <si>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</si>
  <si>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</si>
  <si>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</si>
  <si>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</si>
  <si>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</si>
  <si>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</si>
  <si>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</si>
  <si>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</si>
  <si>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</si>
  <si>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</si>
  <si>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</si>
  <si>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</si>
  <si>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</si>
  <si>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</si>
  <si>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</si>
  <si>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</si>
  <si>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</si>
  <si>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</si>
  <si>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</si>
  <si>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</si>
  <si>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</si>
  <si>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</si>
  <si>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</si>
  <si>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</si>
  <si>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</si>
  <si>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</si>
  <si>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</si>
  <si>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</si>
  <si>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</si>
  <si>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</si>
  <si>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</si>
  <si>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</si>
  <si>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</si>
  <si>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</si>
  <si>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</si>
  <si>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</si>
  <si>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</si>
  <si>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</si>
  <si>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</si>
  <si>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</si>
  <si>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</si>
  <si>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</si>
  <si>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</si>
  <si>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</si>
  <si>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</si>
  <si>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</si>
  <si>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</si>
  <si>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</si>
  <si>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</si>
  <si>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</si>
  <si>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</si>
  <si>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</si>
  <si>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</si>
  <si>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</si>
  <si>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</si>
  <si>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</si>
  <si>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</si>
  <si>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</si>
  <si>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</si>
  <si>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</si>
  <si>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</si>
  <si>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</si>
  <si>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</si>
  <si>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</si>
  <si>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</si>
  <si>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</si>
  <si>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</si>
  <si>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</si>
  <si>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</si>
  <si>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</si>
  <si>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</si>
  <si>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</si>
  <si>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</si>
  <si>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</si>
  <si>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</si>
  <si>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</si>
  <si>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</si>
  <si>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</si>
  <si>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</si>
  <si>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</si>
  <si>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</si>
  <si>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</si>
  <si>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</si>
  <si>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</si>
  <si>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</si>
  <si>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</si>
  <si>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</si>
  <si>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</si>
  <si>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</si>
  <si>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</si>
  <si>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</si>
  <si>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</si>
  <si>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</si>
  <si>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</si>
  <si>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</si>
  <si>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</si>
  <si>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</si>
  <si>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</si>
  <si>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</si>
  <si>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</si>
  <si>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</si>
  <si>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</si>
  <si>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</si>
  <si>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</si>
  <si>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</si>
  <si>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</si>
  <si>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</si>
  <si>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</si>
  <si>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</si>
  <si>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</si>
  <si>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</si>
  <si>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</si>
  <si>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</si>
  <si>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</si>
  <si>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</si>
  <si>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</si>
  <si>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</si>
  <si>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</si>
  <si>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</si>
  <si>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</si>
  <si>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</si>
  <si>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</si>
  <si>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</si>
  <si>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</si>
  <si>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</si>
  <si>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</si>
  <si>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</si>
  <si>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</si>
  <si>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</si>
  <si>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</si>
  <si>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</si>
  <si>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</si>
  <si>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</si>
  <si>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</si>
  <si>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</si>
  <si>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</si>
  <si>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</si>
  <si>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</si>
  <si>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</si>
  <si>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</si>
  <si>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</si>
  <si>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</si>
  <si>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</si>
  <si>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</si>
  <si>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</si>
  <si>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</si>
  <si>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</si>
  <si>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</si>
  <si>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</si>
  <si>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</si>
  <si>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</si>
  <si>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</si>
  <si>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</si>
  <si>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</si>
  <si>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</si>
  <si>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</si>
  <si>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</si>
  <si>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</si>
  <si>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</si>
  <si>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</si>
  <si>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</si>
  <si>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</si>
  <si>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</si>
  <si>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</si>
  <si>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</si>
  <si>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</si>
  <si>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</si>
  <si>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</si>
  <si>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</si>
  <si>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</si>
  <si>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</si>
  <si>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</si>
  <si>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</si>
  <si>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</si>
  <si>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</si>
  <si>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</si>
  <si>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</si>
  <si>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</si>
  <si>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</si>
  <si>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</si>
  <si>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</si>
  <si>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</si>
  <si>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</si>
  <si>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</si>
  <si>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</si>
  <si>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</si>
  <si>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</si>
  <si>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</si>
  <si>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</si>
  <si>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</si>
  <si>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</si>
  <si>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</si>
  <si>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</si>
  <si>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</si>
  <si>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</si>
  <si>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</si>
  <si>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</si>
  <si>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</si>
  <si>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</si>
  <si>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</si>
  <si>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</si>
  <si>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</si>
  <si>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</si>
  <si>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</si>
  <si>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</si>
  <si>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</si>
  <si>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</si>
  <si>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</si>
  <si>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</si>
  <si>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</si>
  <si>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</si>
  <si>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</si>
  <si>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</si>
  <si>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</si>
  <si>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</si>
  <si>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</si>
  <si>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</si>
  <si>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</si>
  <si>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</si>
  <si>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</si>
  <si>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</si>
  <si>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</si>
  <si>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</si>
  <si>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</si>
  <si>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</si>
  <si>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</si>
  <si>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</si>
  <si>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</si>
  <si>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</si>
  <si>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</si>
  <si>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</si>
  <si>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</si>
  <si>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</si>
  <si>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</si>
  <si>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</si>
  <si>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</si>
  <si>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</si>
  <si>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</si>
  <si>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</si>
  <si>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</si>
  <si>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</si>
  <si>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</si>
  <si>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</si>
  <si>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</si>
  <si>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</si>
  <si>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</si>
  <si>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</si>
  <si>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</si>
  <si>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</si>
  <si>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</si>
  <si>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</si>
  <si>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</si>
  <si>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</si>
  <si>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</si>
  <si>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</si>
  <si>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</si>
  <si>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</si>
  <si>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</si>
  <si>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</si>
  <si>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</si>
  <si>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</si>
  <si>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</si>
  <si>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</si>
  <si>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</si>
  <si>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</si>
  <si>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</si>
  <si>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</si>
  <si>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</si>
  <si>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</si>
  <si>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</si>
  <si>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</si>
  <si>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</si>
  <si>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</si>
  <si>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</si>
  <si>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</si>
  <si>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</si>
  <si>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</si>
  <si>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</si>
  <si>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</si>
  <si>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</si>
  <si>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</si>
  <si>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</si>
  <si>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</si>
  <si>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</si>
  <si>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</si>
  <si>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</si>
  <si>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</si>
  <si>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</si>
  <si>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</si>
  <si>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</si>
  <si>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</si>
  <si>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</si>
  <si>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</si>
  <si>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</si>
  <si>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</si>
  <si>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</si>
  <si>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</si>
  <si>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</si>
  <si>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</si>
  <si>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</si>
  <si>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</si>
  <si>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</si>
  <si>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</si>
  <si>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</si>
  <si>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</si>
  <si>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</si>
  <si>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</si>
  <si>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</si>
  <si>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</si>
  <si>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</si>
  <si>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</si>
  <si>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</si>
  <si>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</si>
  <si>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</si>
  <si>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</si>
  <si>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</si>
  <si>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</si>
  <si>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</si>
  <si>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</si>
  <si>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</si>
  <si>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</si>
  <si>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</si>
  <si>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</si>
  <si>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</si>
  <si>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</si>
  <si>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</si>
  <si>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</si>
  <si>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</si>
  <si>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</si>
  <si>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</si>
  <si>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</si>
  <si>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</si>
  <si>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</si>
  <si>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</si>
  <si>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</si>
  <si>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</si>
  <si>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</si>
  <si>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</si>
  <si>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</si>
  <si>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</si>
  <si>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</si>
  <si>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</si>
  <si>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</si>
  <si>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</si>
  <si>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</si>
  <si>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</si>
  <si>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</si>
  <si>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</si>
  <si>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</si>
  <si>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</si>
  <si>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</si>
  <si>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</si>
  <si>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</si>
  <si>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</si>
  <si>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</si>
  <si>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</si>
  <si>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</si>
  <si>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</si>
  <si>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</si>
  <si>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</si>
  <si>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</si>
  <si>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</si>
  <si>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</si>
  <si>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</si>
  <si>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</si>
  <si>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</si>
  <si>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</si>
  <si>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</si>
  <si>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</si>
  <si>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</si>
  <si>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</si>
  <si>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</si>
  <si>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</si>
  <si>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</si>
  <si>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</si>
  <si>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</si>
  <si>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</si>
  <si>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</si>
  <si>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</si>
  <si>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</si>
  <si>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</si>
  <si>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</si>
  <si>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</si>
  <si>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</si>
  <si>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</si>
  <si>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</si>
  <si>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</si>
  <si>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</si>
  <si>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</si>
  <si>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</si>
  <si>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</si>
  <si>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</si>
  <si>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</si>
  <si>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</si>
  <si>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</si>
  <si>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</si>
  <si>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</si>
  <si>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</si>
  <si>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</si>
  <si>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</si>
  <si>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</si>
  <si>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</si>
  <si>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</si>
  <si>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</si>
  <si>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</si>
  <si>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</si>
  <si>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</si>
  <si>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</si>
  <si>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</si>
  <si>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</si>
  <si>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</si>
  <si>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</si>
  <si>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</si>
  <si>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</si>
  <si>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</si>
  <si>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</si>
  <si>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</si>
  <si>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</si>
  <si>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</si>
  <si>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</si>
  <si>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</si>
  <si>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</si>
  <si>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</si>
  <si>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</si>
  <si>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</si>
  <si>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</si>
  <si>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</si>
  <si>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</si>
  <si>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</si>
  <si>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</si>
  <si>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</si>
  <si>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</si>
  <si>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</si>
  <si>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</si>
  <si>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</si>
  <si>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</si>
  <si>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</si>
  <si>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</si>
  <si>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</si>
  <si>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</si>
  <si>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</si>
  <si>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</si>
  <si>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</si>
  <si>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</si>
  <si>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</si>
  <si>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</si>
  <si>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</si>
  <si>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</si>
  <si>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</si>
  <si>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</si>
  <si>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</si>
  <si>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</si>
  <si>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</si>
  <si>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</si>
  <si>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</si>
  <si>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</si>
  <si>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</si>
  <si>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</si>
  <si>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</si>
  <si>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</si>
  <si>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</si>
  <si>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</si>
  <si>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</si>
  <si>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</si>
  <si>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</si>
  <si>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</si>
  <si>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</si>
  <si>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</si>
  <si>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</si>
  <si>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</si>
  <si>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</si>
  <si>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</si>
  <si>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</si>
  <si>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</si>
  <si>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</si>
  <si>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</si>
  <si>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</si>
  <si>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</si>
  <si>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</si>
  <si>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</si>
  <si>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</si>
  <si>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</si>
  <si>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</si>
  <si>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</si>
  <si>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</si>
  <si>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</si>
  <si>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</si>
  <si>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</si>
  <si>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</si>
  <si>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</si>
  <si>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</si>
  <si>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</si>
  <si>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</si>
  <si>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</si>
  <si>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</si>
  <si>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</si>
  <si>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</si>
  <si>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</si>
  <si>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</si>
  <si>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</si>
  <si>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</si>
  <si>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</si>
  <si>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</si>
  <si>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</si>
  <si>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</si>
  <si>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</si>
  <si>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</si>
  <si>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</si>
  <si>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</si>
  <si>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</si>
  <si>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</si>
  <si>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</si>
  <si>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</si>
  <si>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</si>
  <si>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</si>
  <si>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</si>
  <si>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</si>
  <si>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</si>
  <si>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</si>
  <si>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</si>
  <si>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</si>
  <si>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</si>
  <si>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</si>
  <si>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</si>
  <si>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</si>
  <si>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</si>
  <si>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</si>
  <si>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</si>
  <si>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</si>
  <si>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</si>
  <si>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</si>
  <si>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</si>
  <si>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</si>
  <si>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</si>
  <si>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</si>
  <si>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</si>
  <si>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</si>
  <si>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</si>
  <si>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</si>
  <si>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</si>
  <si>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</si>
  <si>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</si>
  <si>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</si>
  <si>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</si>
  <si>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</si>
  <si>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</si>
  <si>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</si>
  <si>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</si>
  <si>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</si>
  <si>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</si>
  <si>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</si>
  <si>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</si>
  <si>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</si>
  <si>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</si>
  <si>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</si>
  <si>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</si>
  <si>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</si>
  <si>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</si>
  <si>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</si>
  <si>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</si>
  <si>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</si>
  <si>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</si>
  <si>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</si>
  <si>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</si>
  <si>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</si>
  <si>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</si>
  <si>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</si>
  <si>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</si>
  <si>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</si>
  <si>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</si>
  <si>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</si>
  <si>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</si>
  <si>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</si>
  <si>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</si>
  <si>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</si>
  <si>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</si>
  <si>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</si>
  <si>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</si>
  <si>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</si>
  <si>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</si>
  <si>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</si>
  <si>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</si>
  <si>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</si>
  <si>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</si>
  <si>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</si>
  <si>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</si>
  <si>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</si>
  <si>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</si>
  <si>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</si>
  <si>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</si>
  <si>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</si>
  <si>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</si>
  <si>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</si>
  <si>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</si>
  <si>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</si>
  <si>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</si>
  <si>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</si>
  <si>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</si>
  <si>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</si>
  <si>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</si>
  <si>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</si>
  <si>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</si>
  <si>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</si>
  <si>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</si>
  <si>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</si>
  <si>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</si>
  <si>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</si>
  <si>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</si>
  <si>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</si>
  <si>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</si>
  <si>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</si>
  <si>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</si>
  <si>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</si>
  <si>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</si>
  <si>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</si>
  <si>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</si>
  <si>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</si>
  <si>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</si>
  <si>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</si>
  <si>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</si>
  <si>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</si>
  <si>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</si>
  <si>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</si>
  <si>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</si>
  <si>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</si>
  <si>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</si>
  <si>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</si>
  <si>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</si>
  <si>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</si>
  <si>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</si>
  <si>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</si>
  <si>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</si>
  <si>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</si>
  <si>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</si>
  <si>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</si>
  <si>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</si>
  <si>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</si>
  <si>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</si>
  <si>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</si>
  <si>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</si>
  <si>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</si>
  <si>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</si>
  <si>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</si>
  <si>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</si>
  <si>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</si>
  <si>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</si>
  <si>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</si>
  <si>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</si>
  <si>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</si>
  <si>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</si>
  <si>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</si>
  <si>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</si>
  <si>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</si>
  <si>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</si>
  <si>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</si>
  <si>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</si>
  <si>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</si>
  <si>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</si>
  <si>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</si>
  <si>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</si>
  <si>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</si>
  <si>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</si>
  <si>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</si>
  <si>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</si>
  <si>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</si>
  <si>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</si>
  <si>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</si>
  <si>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</si>
  <si>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</si>
  <si>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</si>
  <si>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</si>
  <si>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</si>
  <si>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</si>
  <si>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</si>
  <si>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</si>
  <si>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</si>
  <si>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</si>
  <si>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</si>
  <si>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</si>
  <si>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</si>
  <si>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</si>
  <si>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</si>
  <si>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</si>
  <si>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</si>
  <si>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</si>
  <si>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</si>
  <si>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</si>
  <si>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</si>
  <si>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</si>
  <si>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</si>
  <si>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</si>
  <si>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</si>
  <si>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</si>
  <si>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</si>
  <si>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</si>
  <si>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</si>
  <si>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</si>
  <si>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</si>
  <si>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</si>
  <si>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</si>
  <si>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</si>
  <si>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</si>
  <si>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</si>
  <si>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</si>
  <si>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</si>
  <si>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</si>
  <si>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</si>
  <si>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</si>
  <si>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</si>
  <si>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</si>
  <si>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</si>
  <si>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</si>
  <si>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</si>
  <si>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</si>
  <si>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</si>
  <si>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</si>
  <si>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</si>
  <si>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</si>
  <si>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</si>
  <si>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</si>
  <si>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</si>
  <si>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</si>
  <si>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</si>
  <si>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</si>
  <si>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</si>
  <si>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</si>
  <si>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</si>
  <si>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</si>
  <si>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</si>
  <si>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</si>
  <si>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</si>
  <si>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</si>
  <si>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</si>
  <si>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</si>
  <si>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</si>
  <si>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</si>
  <si>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</si>
  <si>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</si>
  <si>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</si>
  <si>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</si>
  <si>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</si>
  <si>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</si>
  <si>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</si>
  <si>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</si>
  <si>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</si>
  <si>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</si>
  <si>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</si>
  <si>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</si>
  <si>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</si>
  <si>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</si>
  <si>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</si>
  <si>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</si>
  <si>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</si>
  <si>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</si>
  <si>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</si>
  <si>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</si>
  <si>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</si>
  <si>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</si>
  <si>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</si>
  <si>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</si>
  <si>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</si>
  <si>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</si>
  <si>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</si>
  <si>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</si>
  <si>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</si>
  <si>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</si>
  <si>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</si>
  <si>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</si>
  <si>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</si>
  <si>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</si>
  <si>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</si>
  <si>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</si>
  <si>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</si>
  <si>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</si>
  <si>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</si>
  <si>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</si>
  <si>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</si>
  <si>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</si>
  <si>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</si>
  <si>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</si>
  <si>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</si>
  <si>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</si>
  <si>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</si>
  <si>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</si>
  <si>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</si>
  <si>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</si>
  <si>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</si>
  <si>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</si>
  <si>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</si>
  <si>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</si>
  <si>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</si>
  <si>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</si>
  <si>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</si>
  <si>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</si>
  <si>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</si>
  <si>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</si>
  <si>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</si>
  <si>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</si>
  <si>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</si>
  <si>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</si>
  <si>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</si>
  <si>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</si>
  <si>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</si>
  <si>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</si>
  <si>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</si>
  <si>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</si>
  <si>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</si>
  <si>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</si>
  <si>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</si>
  <si>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</si>
  <si>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</si>
  <si>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</si>
  <si>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</si>
  <si>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</si>
  <si>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</si>
  <si>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</si>
  <si>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</si>
  <si>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</si>
  <si>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</si>
  <si>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</si>
  <si>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</si>
  <si>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</si>
  <si>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</si>
  <si>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</si>
  <si>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</si>
  <si>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</si>
  <si>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</si>
  <si>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</si>
  <si>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</si>
  <si>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</si>
  <si>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</si>
  <si>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</si>
  <si>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</si>
  <si>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</si>
  <si>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</si>
  <si>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</si>
  <si>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</si>
  <si>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</si>
  <si>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</si>
  <si>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</si>
  <si>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</si>
  <si>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</si>
  <si>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</si>
  <si>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</si>
  <si>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</si>
  <si>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</si>
  <si>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</si>
  <si>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</si>
  <si>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</si>
  <si>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</si>
  <si>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</si>
  <si>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</si>
  <si>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</si>
  <si>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</si>
  <si>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</si>
  <si>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</si>
  <si>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</si>
  <si>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</si>
  <si>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</si>
  <si>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</si>
  <si>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</si>
  <si>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</si>
  <si>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</si>
  <si>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</si>
  <si>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</si>
  <si>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</si>
  <si>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</si>
  <si>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</si>
  <si>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</si>
  <si>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</si>
  <si>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</si>
  <si>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</si>
  <si>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</si>
  <si>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</si>
  <si>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</si>
  <si>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</si>
  <si>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</si>
  <si>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</si>
  <si>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</si>
  <si>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</si>
  <si>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</si>
  <si>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</si>
  <si>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</si>
  <si>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</si>
  <si>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</si>
  <si>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</si>
  <si>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</si>
  <si>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</si>
  <si>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</si>
  <si>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</si>
  <si>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</si>
  <si>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</si>
  <si>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</si>
  <si>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</si>
  <si>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</si>
  <si>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</si>
  <si>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</si>
  <si>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</si>
  <si>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</si>
  <si>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</si>
  <si>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</si>
  <si>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</si>
  <si>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</si>
  <si>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</si>
  <si>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</si>
  <si>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</si>
  <si>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</si>
  <si>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</si>
  <si>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</si>
  <si>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</si>
  <si>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</si>
  <si>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</si>
  <si>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</si>
  <si>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</si>
  <si>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</si>
  <si>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</si>
  <si>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</si>
  <si>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</si>
  <si>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</si>
  <si>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</si>
  <si>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</si>
  <si>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</si>
  <si>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</si>
  <si>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</si>
  <si>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</si>
  <si>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</si>
  <si>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</si>
  <si>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</si>
  <si>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</si>
  <si>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</si>
  <si>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</si>
  <si>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</si>
  <si>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</si>
  <si>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</si>
  <si>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</si>
  <si>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</si>
  <si>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</si>
  <si>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</si>
  <si>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</si>
  <si>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</si>
  <si>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</si>
  <si>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</si>
  <si>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</si>
  <si>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</si>
  <si>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</si>
  <si>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</si>
  <si>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</si>
  <si>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</si>
  <si>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</si>
  <si>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</si>
  <si>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</si>
  <si>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</si>
  <si>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</si>
  <si>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</si>
  <si>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</si>
  <si>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</si>
  <si>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</si>
  <si>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</si>
  <si>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</si>
  <si>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</si>
  <si>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</si>
  <si>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</si>
  <si>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</si>
  <si>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</si>
  <si>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</si>
  <si>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</si>
  <si>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</si>
  <si>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</si>
  <si>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</si>
  <si>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</si>
  <si>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</si>
  <si>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</si>
  <si>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</si>
  <si>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</si>
  <si>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</si>
  <si>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</si>
  <si>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</si>
  <si>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</si>
  <si>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</si>
  <si>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</si>
  <si>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</si>
  <si>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</si>
  <si>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</si>
  <si>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</si>
  <si>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</si>
  <si>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</si>
  <si>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</si>
  <si>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</si>
  <si>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</si>
  <si>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</si>
  <si>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</si>
  <si>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</si>
  <si>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</si>
  <si>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</si>
  <si>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</si>
  <si>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</si>
  <si>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</si>
  <si>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</si>
  <si>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</si>
  <si>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</si>
  <si>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</si>
  <si>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</si>
  <si>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</si>
  <si>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</si>
  <si>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</si>
  <si>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</si>
  <si>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</si>
  <si>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</si>
  <si>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</si>
  <si>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</si>
  <si>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</si>
  <si>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</si>
  <si>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</si>
  <si>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</si>
  <si>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</si>
  <si>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</si>
  <si>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</si>
  <si>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</si>
  <si>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</si>
  <si>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</si>
  <si>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</si>
  <si>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</si>
  <si>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</si>
  <si>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</si>
  <si>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</si>
  <si>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</si>
  <si>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</si>
  <si>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</si>
  <si>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</si>
  <si>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</si>
  <si>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</si>
  <si>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</si>
  <si>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</si>
  <si>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</si>
  <si>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</si>
  <si>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</si>
  <si>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</si>
  <si>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</si>
  <si>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</si>
  <si>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</si>
  <si>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</si>
  <si>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</si>
  <si>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</si>
  <si>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</si>
  <si>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</si>
  <si>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</si>
  <si>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</si>
  <si>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</si>
  <si>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</si>
  <si>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</si>
  <si>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</si>
  <si>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</si>
  <si>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</si>
  <si>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</si>
  <si>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</si>
  <si>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</si>
  <si>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</si>
  <si>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</si>
  <si>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</si>
  <si>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</si>
  <si>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</si>
  <si>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</si>
  <si>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</si>
  <si>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</si>
  <si>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</si>
  <si>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</si>
  <si>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</si>
  <si>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</si>
  <si>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</si>
  <si>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</si>
  <si>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</si>
  <si>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</si>
  <si>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</si>
  <si>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</si>
  <si>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</si>
  <si>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</si>
  <si>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</si>
  <si>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</si>
  <si>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</si>
  <si>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</si>
  <si>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</si>
  <si>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</si>
  <si>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</si>
  <si>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</si>
  <si>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</si>
  <si>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</si>
  <si>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</si>
  <si>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</si>
  <si>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</si>
  <si>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</si>
  <si>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</si>
  <si>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</si>
  <si>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</si>
  <si>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</si>
  <si>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</si>
  <si>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</si>
  <si>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</si>
  <si>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</si>
  <si>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</si>
  <si>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</si>
  <si>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</si>
  <si>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</si>
  <si>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</si>
  <si>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</si>
  <si>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</si>
  <si>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</si>
  <si>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</si>
  <si>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</si>
  <si>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</si>
  <si>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</si>
  <si>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</si>
  <si>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</si>
  <si>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</si>
  <si>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</si>
  <si>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</si>
  <si>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</si>
  <si>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</si>
  <si>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</si>
  <si>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</si>
  <si>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</si>
  <si>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</si>
  <si>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</si>
  <si>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</si>
  <si>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</si>
  <si>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</si>
  <si>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</si>
  <si>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</si>
  <si>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</si>
  <si>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</si>
  <si>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</si>
  <si>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</si>
  <si>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</si>
  <si>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</si>
  <si>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</si>
  <si>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</si>
  <si>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</si>
  <si>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</si>
  <si>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</si>
  <si>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</si>
  <si>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</si>
  <si>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</si>
  <si>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</si>
  <si>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</si>
  <si>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</si>
  <si>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</si>
  <si>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</si>
  <si>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</si>
  <si>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</si>
  <si>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</si>
  <si>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</si>
  <si>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</si>
  <si>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</si>
  <si>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</si>
  <si>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</si>
  <si>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</si>
  <si>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</si>
  <si>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</si>
  <si>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</si>
  <si>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</si>
  <si>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</si>
  <si>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</si>
  <si>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</si>
  <si>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</si>
  <si>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</si>
  <si>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</si>
  <si>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</si>
  <si>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</si>
  <si>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</si>
  <si>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</si>
  <si>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</si>
  <si>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</si>
  <si>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</si>
  <si>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</si>
  <si>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</si>
  <si>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</si>
  <si>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</si>
  <si>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</si>
  <si>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</si>
  <si>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</si>
  <si>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</si>
  <si>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</si>
  <si>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</si>
  <si>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</si>
  <si>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</si>
  <si>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</si>
  <si>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</si>
  <si>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</si>
  <si>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</si>
  <si>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</si>
  <si>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</si>
  <si>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</si>
  <si>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</si>
  <si>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</si>
  <si>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</si>
  <si>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</si>
  <si>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</si>
  <si>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</si>
  <si>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</si>
  <si>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</si>
  <si>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</si>
  <si>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</si>
  <si>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</si>
  <si>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</si>
  <si>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</si>
  <si>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</si>
  <si>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</si>
  <si>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</si>
  <si>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</si>
  <si>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</si>
  <si>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</si>
  <si>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</si>
  <si>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</si>
  <si>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</si>
  <si>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</si>
  <si>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</si>
  <si>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</si>
  <si>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</si>
  <si>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</si>
  <si>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</si>
  <si>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</si>
  <si>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</si>
  <si>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</si>
  <si>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</si>
  <si>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</si>
  <si>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</si>
  <si>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</si>
  <si>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</si>
  <si>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</si>
  <si>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</si>
  <si>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</si>
  <si>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</si>
  <si>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</si>
  <si>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</si>
  <si>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</si>
  <si>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</si>
  <si>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</si>
  <si>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</si>
  <si>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</si>
  <si>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</si>
  <si>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</si>
  <si>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</si>
  <si>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</si>
  <si>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</si>
  <si>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</si>
  <si>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</si>
  <si>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</si>
  <si>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</si>
  <si>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</si>
  <si>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</si>
  <si>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</si>
  <si>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</si>
  <si>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</si>
  <si>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</si>
  <si>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</si>
  <si>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</si>
  <si>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</si>
  <si>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</si>
  <si>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</si>
  <si>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</si>
  <si>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</si>
  <si>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</si>
  <si>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</si>
  <si>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</si>
  <si>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</si>
  <si>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</si>
  <si>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</si>
  <si>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</si>
  <si>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</si>
  <si>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</si>
  <si>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</si>
  <si>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</si>
  <si>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</si>
  <si>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</si>
  <si>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</si>
  <si>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</si>
  <si>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</si>
  <si>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</si>
  <si>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</si>
  <si>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</si>
  <si>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</si>
  <si>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</si>
  <si>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</si>
  <si>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</si>
  <si>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</si>
  <si>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</si>
  <si>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</si>
  <si>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</si>
  <si>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</si>
  <si>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</si>
  <si>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</si>
  <si>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</si>
  <si>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</si>
  <si>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</si>
  <si>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</si>
  <si>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</si>
  <si>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</si>
  <si>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</si>
  <si>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</si>
  <si>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</si>
  <si>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</si>
  <si>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</si>
  <si>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</si>
  <si>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</si>
  <si>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</si>
  <si>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</si>
  <si>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</si>
  <si>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</si>
  <si>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</si>
  <si>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</si>
  <si>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</si>
  <si>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</si>
  <si>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</si>
  <si>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</si>
  <si>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</si>
  <si>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</si>
  <si>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</si>
  <si>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</si>
  <si>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</si>
  <si>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</si>
  <si>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</si>
  <si>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</si>
  <si>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</si>
  <si>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</si>
  <si>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</si>
  <si>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</si>
  <si>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</si>
  <si>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</si>
  <si>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</si>
  <si>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</si>
  <si>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</si>
  <si>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</si>
  <si>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</si>
  <si>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</si>
  <si>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</si>
  <si>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</si>
  <si>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</si>
  <si>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</si>
  <si>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</si>
  <si>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</si>
  <si>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</si>
  <si>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</si>
  <si>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</si>
  <si>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</si>
  <si>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</si>
  <si>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</si>
  <si>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</si>
  <si>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</si>
  <si>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</si>
  <si>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</si>
  <si>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</si>
  <si>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</si>
  <si>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</si>
  <si>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</si>
  <si>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</si>
  <si>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</si>
  <si>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</si>
  <si>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</si>
  <si>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</si>
  <si>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</si>
  <si>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</si>
  <si>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</si>
  <si>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</si>
  <si>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</si>
  <si>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</si>
  <si>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</si>
  <si>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</si>
  <si>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</si>
  <si>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</si>
  <si>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</si>
  <si>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</si>
  <si>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</si>
  <si>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</si>
  <si>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</si>
  <si>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</si>
  <si>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</si>
  <si>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</si>
  <si>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</si>
  <si>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</si>
  <si>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</si>
  <si>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</si>
  <si>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</si>
  <si>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</si>
  <si>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</si>
  <si>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</si>
  <si>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</si>
  <si>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</si>
  <si>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</si>
  <si>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</si>
  <si>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</si>
  <si>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</si>
  <si>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</si>
  <si>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</si>
  <si>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</si>
  <si>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</si>
  <si>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</si>
  <si>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</si>
  <si>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</si>
  <si>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</si>
  <si>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</si>
  <si>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</si>
  <si>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</si>
  <si>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</si>
  <si>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</si>
  <si>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</si>
  <si>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</si>
  <si>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</si>
  <si>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</si>
  <si>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</si>
  <si>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</si>
  <si>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</si>
  <si>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</si>
  <si>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</si>
  <si>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</si>
  <si>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</si>
  <si>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</si>
  <si>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</si>
  <si>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</si>
  <si>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</si>
  <si>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</si>
  <si>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</si>
  <si>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</si>
  <si>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</si>
  <si>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</si>
  <si>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</si>
  <si>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</si>
  <si>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</si>
  <si>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</si>
  <si>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</si>
  <si>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</si>
  <si>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</si>
  <si>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</si>
  <si>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</si>
  <si>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</si>
  <si>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</si>
  <si>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</si>
  <si>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</si>
  <si>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</si>
  <si>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</si>
  <si>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</si>
  <si>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</si>
  <si>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</si>
  <si>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</si>
  <si>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</si>
  <si>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</si>
  <si>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</si>
  <si>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</si>
  <si>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</si>
  <si>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</si>
  <si>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</si>
  <si>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</si>
  <si>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</si>
  <si>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</si>
  <si>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</si>
  <si>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</si>
  <si>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</si>
  <si>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</si>
  <si>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</si>
  <si>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</si>
  <si>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</si>
  <si>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</si>
  <si>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</si>
  <si>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</si>
  <si>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</si>
  <si>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</si>
  <si>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</si>
  <si>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</si>
  <si>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</si>
  <si>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</si>
  <si>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</si>
  <si>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</si>
  <si>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</si>
  <si>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</si>
  <si>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</si>
  <si>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</si>
  <si>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</si>
  <si>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</si>
  <si>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</si>
  <si>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</si>
  <si>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</si>
  <si>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</si>
  <si>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</si>
  <si>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</si>
  <si>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</si>
  <si>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</si>
  <si>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</si>
  <si>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</si>
  <si>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</si>
  <si>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</si>
  <si>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</si>
  <si>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</si>
  <si>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</si>
  <si>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</si>
  <si>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</si>
  <si>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</si>
  <si>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</si>
  <si>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</si>
  <si>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</si>
  <si>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</si>
  <si>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</si>
  <si>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</si>
  <si>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</si>
  <si>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</si>
  <si>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</si>
  <si>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</si>
  <si>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</si>
  <si>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</si>
  <si>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</si>
  <si>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</si>
  <si>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</si>
  <si>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</si>
  <si>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</si>
  <si>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</si>
  <si>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</si>
  <si>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</si>
  <si>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</si>
  <si>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</si>
  <si>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</si>
  <si>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</si>
  <si>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</si>
  <si>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</si>
  <si>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</si>
  <si>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</si>
  <si>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</si>
  <si>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</si>
  <si>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</si>
  <si>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</si>
  <si>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</si>
  <si>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</si>
  <si>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</si>
  <si>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</si>
  <si>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</si>
  <si>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</si>
  <si>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</si>
  <si>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</si>
  <si>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</si>
  <si>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</si>
  <si>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</si>
  <si>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</si>
  <si>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</si>
  <si>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</si>
  <si>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</si>
  <si>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</si>
  <si>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</si>
  <si>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</si>
  <si>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</si>
  <si>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</si>
  <si>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</si>
  <si>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</si>
  <si>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</si>
  <si>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</si>
  <si>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</si>
  <si>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</si>
  <si>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</si>
  <si>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</si>
  <si>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</si>
  <si>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</si>
  <si>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</si>
  <si>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</si>
  <si>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</si>
  <si>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</si>
  <si>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</si>
  <si>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</si>
  <si>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</si>
  <si>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</si>
  <si>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</si>
  <si>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</si>
  <si>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</si>
  <si>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</si>
  <si>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</si>
  <si>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</si>
  <si>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</si>
  <si>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</si>
  <si>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</si>
  <si>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</si>
  <si>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</si>
  <si>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</si>
  <si>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</si>
  <si>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</si>
  <si>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</si>
  <si>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</si>
  <si>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</si>
  <si>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</si>
  <si>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</si>
  <si>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</si>
  <si>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</si>
  <si>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</si>
  <si>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</si>
  <si>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</si>
  <si>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</si>
  <si>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</si>
  <si>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</si>
  <si>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</si>
  <si>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</si>
  <si>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</si>
  <si>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</si>
  <si>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</si>
  <si>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</si>
  <si>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</si>
  <si>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</si>
  <si>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</si>
  <si>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</si>
  <si>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</si>
  <si>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</si>
  <si>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</si>
  <si>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</si>
  <si>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</si>
  <si>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</si>
  <si>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</si>
  <si>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</si>
  <si>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</si>
  <si>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</si>
  <si>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</si>
  <si>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</si>
  <si>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</si>
  <si>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</si>
  <si>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</si>
  <si>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</si>
  <si>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</si>
  <si>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</si>
  <si>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</si>
  <si>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</si>
  <si>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</si>
  <si>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</si>
  <si>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</si>
  <si>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</si>
  <si>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</si>
  <si>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</si>
  <si>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</si>
  <si>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</si>
  <si>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</si>
  <si>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</si>
  <si>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</si>
  <si>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</si>
  <si>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</si>
  <si>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</si>
  <si>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</si>
  <si>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</si>
  <si>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</si>
  <si>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</si>
  <si>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</si>
  <si>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</si>
  <si>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</si>
  <si>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</si>
  <si>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</si>
  <si>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</si>
  <si>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</si>
  <si>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</si>
  <si>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</si>
  <si>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</si>
  <si>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</si>
  <si>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</si>
  <si>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</si>
  <si>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</si>
  <si>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</si>
  <si>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</si>
  <si>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</si>
  <si>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</si>
  <si>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</si>
  <si>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</si>
  <si>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</si>
  <si>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</si>
  <si>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</si>
  <si>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</si>
  <si>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</si>
  <si>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</si>
  <si>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</si>
  <si>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</si>
  <si>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</si>
  <si>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</si>
  <si>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</si>
  <si>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</si>
  <si>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</si>
  <si>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</si>
  <si>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</si>
  <si>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</si>
  <si>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</si>
  <si>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</si>
  <si>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</si>
  <si>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</si>
  <si>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</si>
  <si>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</si>
  <si>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</si>
  <si>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</si>
  <si>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</si>
  <si>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</si>
  <si>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</si>
  <si>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</si>
  <si>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</si>
  <si>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</si>
  <si>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</si>
  <si>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</si>
  <si>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</si>
  <si>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</si>
  <si>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</si>
  <si>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</si>
  <si>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</si>
  <si>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</si>
  <si>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</si>
  <si>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</si>
  <si>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</si>
  <si>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</si>
  <si>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</si>
  <si>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</si>
  <si>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</si>
  <si>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</si>
  <si>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</si>
  <si>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</si>
  <si>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</si>
  <si>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</si>
  <si>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</si>
  <si>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</si>
  <si>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</si>
  <si>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</si>
  <si>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</si>
  <si>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</si>
  <si>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</si>
  <si>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</si>
  <si>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</si>
  <si>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</si>
  <si>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</si>
  <si>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</si>
  <si>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</si>
  <si>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</si>
  <si>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</si>
  <si>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</si>
  <si>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</si>
  <si>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</si>
  <si>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</si>
  <si>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</si>
  <si>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</si>
  <si>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</si>
  <si>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</si>
  <si>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</si>
  <si>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</si>
  <si>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</si>
  <si>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</si>
  <si>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</si>
  <si>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</si>
  <si>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</si>
  <si>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</si>
  <si>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</si>
  <si>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</si>
  <si>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</si>
  <si>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</si>
  <si>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</si>
  <si>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</si>
  <si>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</si>
  <si>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</si>
  <si>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</si>
  <si>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</si>
  <si>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</si>
  <si>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</si>
  <si>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</si>
  <si>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</si>
  <si>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</si>
  <si>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</si>
  <si>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</si>
  <si>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</si>
  <si>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</si>
  <si>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</si>
  <si>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</si>
  <si>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</si>
  <si>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</si>
  <si>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</si>
  <si>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</si>
  <si>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</si>
  <si>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</si>
  <si>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</si>
  <si>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</si>
  <si>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</si>
  <si>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</si>
  <si>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</si>
  <si>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</si>
  <si>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</si>
  <si>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</si>
  <si>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</si>
  <si>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</si>
  <si>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</si>
  <si>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</si>
  <si>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</si>
  <si>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</si>
  <si>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</si>
  <si>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</si>
  <si>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</si>
  <si>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</si>
  <si>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</si>
  <si>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</si>
  <si>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</si>
  <si>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</si>
  <si>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</si>
  <si>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</si>
  <si>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</si>
  <si>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</si>
  <si>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</si>
  <si>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</si>
  <si>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</si>
  <si>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</si>
  <si>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</si>
  <si>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</si>
  <si>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</si>
  <si>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</si>
  <si>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</si>
  <si>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</si>
  <si>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</si>
  <si>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</si>
  <si>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</si>
  <si>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</si>
  <si>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</si>
  <si>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</si>
  <si>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</si>
  <si>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</si>
  <si>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</si>
  <si>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</si>
  <si>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</si>
  <si>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</si>
  <si>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</si>
  <si>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</si>
  <si>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</si>
  <si>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</si>
  <si>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</si>
  <si>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</si>
  <si>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</si>
  <si>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</si>
  <si>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</si>
  <si>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</si>
  <si>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</si>
  <si>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</si>
  <si>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</si>
  <si>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</si>
  <si>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</si>
  <si>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</si>
  <si>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</si>
  <si>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</si>
  <si>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</si>
  <si>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</si>
  <si>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</si>
  <si>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</si>
  <si>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</si>
  <si>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</si>
  <si>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</si>
  <si>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</si>
  <si>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</si>
  <si>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</si>
  <si>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</si>
  <si>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</si>
  <si>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</si>
  <si>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</si>
  <si>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</si>
  <si>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</si>
  <si>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</si>
  <si>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</si>
  <si>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</si>
  <si>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</si>
  <si>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</si>
  <si>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</si>
  <si>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</si>
  <si>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</si>
  <si>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</si>
  <si>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</si>
  <si>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</si>
  <si>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</si>
  <si>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</si>
  <si>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</si>
  <si>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</si>
  <si>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</si>
  <si>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</si>
  <si>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</si>
  <si>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</si>
  <si>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</si>
  <si>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</si>
  <si>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</si>
  <si>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</si>
  <si>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</si>
  <si>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</si>
  <si>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</si>
  <si>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</si>
  <si>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</si>
  <si>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</si>
  <si>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</si>
  <si>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</si>
  <si>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</si>
  <si>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</si>
  <si>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</si>
  <si>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</si>
  <si>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</si>
  <si>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</si>
  <si>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</si>
  <si>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</si>
  <si>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</si>
  <si>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</si>
  <si>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</si>
  <si>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</si>
  <si>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</si>
  <si>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</si>
  <si>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</si>
  <si>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</si>
  <si>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</si>
  <si>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</si>
  <si>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</si>
  <si>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</si>
  <si>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</si>
  <si>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</si>
  <si>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</si>
  <si>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</si>
  <si>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</si>
  <si>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</si>
  <si>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</si>
  <si>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</si>
  <si>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</si>
  <si>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</si>
  <si>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</si>
  <si>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</si>
  <si>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</si>
  <si>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</si>
  <si>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</si>
  <si>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</si>
  <si>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</si>
  <si>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</si>
  <si>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</si>
  <si>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</si>
  <si>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</si>
  <si>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</si>
  <si>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</si>
  <si>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</si>
  <si>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</si>
  <si>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</si>
  <si>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</si>
  <si>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</si>
  <si>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</si>
  <si>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</si>
  <si>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</si>
  <si>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</si>
  <si>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</si>
  <si>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</si>
  <si>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</si>
  <si>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</si>
  <si>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</si>
  <si>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</si>
  <si>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</si>
  <si>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</si>
  <si>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</si>
  <si>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</si>
  <si>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</si>
  <si>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</si>
  <si>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</si>
  <si>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</si>
  <si>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</si>
  <si>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</si>
  <si>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</si>
  <si>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</si>
  <si>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</si>
  <si>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</si>
  <si>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</si>
  <si>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</si>
  <si>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</si>
  <si>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</si>
  <si>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</si>
  <si>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</si>
  <si>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</si>
  <si>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</si>
  <si>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</si>
  <si>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</si>
  <si>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</si>
  <si>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</si>
  <si>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</si>
  <si>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</si>
  <si>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</si>
  <si>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</si>
  <si>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</si>
  <si>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</si>
  <si>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</si>
  <si>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</si>
  <si>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</si>
  <si>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</si>
  <si>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</si>
  <si>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</si>
  <si>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</si>
  <si>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</si>
  <si>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</si>
  <si>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</si>
  <si>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</si>
  <si>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</si>
  <si>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</si>
  <si>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</si>
  <si>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</si>
  <si>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</si>
  <si>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</si>
  <si>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</si>
  <si>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</si>
  <si>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</si>
  <si>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</si>
  <si>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</si>
  <si>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</si>
  <si>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</si>
  <si>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</si>
  <si>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</si>
  <si>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</si>
  <si>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</si>
  <si>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</si>
  <si>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</si>
  <si>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</si>
  <si>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</si>
  <si>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</si>
  <si>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</si>
  <si>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</si>
  <si>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</si>
  <si>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</si>
  <si>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</si>
  <si>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</si>
  <si>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</si>
  <si>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</si>
  <si>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</si>
  <si>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</si>
  <si>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</si>
  <si>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</si>
  <si>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</si>
  <si>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</si>
  <si>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</si>
  <si>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</si>
  <si>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</si>
  <si>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</si>
  <si>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</si>
  <si>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</si>
  <si>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</si>
  <si>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</si>
  <si>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</si>
  <si>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</si>
  <si>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</si>
  <si>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</si>
  <si>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</si>
  <si>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</si>
  <si>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</si>
  <si>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</si>
  <si>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</si>
  <si>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</si>
  <si>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</si>
  <si>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</si>
  <si>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</si>
  <si>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</si>
  <si>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</si>
  <si>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</si>
  <si>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</si>
  <si>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</si>
  <si>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</si>
  <si>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</si>
  <si>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</si>
  <si>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</si>
  <si>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</si>
  <si>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</si>
  <si>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</si>
  <si>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</si>
  <si>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</si>
  <si>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</si>
  <si>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</si>
  <si>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</si>
  <si>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</si>
  <si>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</si>
  <si>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</si>
  <si>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</si>
  <si>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</si>
  <si>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</si>
  <si>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</si>
  <si>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</si>
  <si>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</si>
  <si>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</si>
  <si>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</si>
  <si>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</si>
  <si>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</si>
  <si>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</si>
  <si>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</si>
  <si>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</si>
  <si>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</si>
  <si>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</si>
  <si>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</si>
  <si>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</si>
  <si>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</si>
  <si>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</si>
  <si>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</si>
  <si>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</si>
  <si>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</si>
  <si>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</si>
  <si>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</si>
  <si>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</si>
  <si>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</si>
  <si>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</si>
  <si>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</si>
  <si>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</si>
  <si>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</si>
  <si>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</si>
  <si>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</si>
  <si>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</si>
  <si>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</si>
  <si>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</si>
  <si>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</si>
  <si>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</si>
  <si>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</si>
  <si>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</si>
  <si>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</si>
  <si>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</si>
  <si>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</si>
  <si>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</si>
  <si>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</si>
  <si>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</si>
  <si>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</si>
  <si>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</si>
  <si>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</si>
  <si>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</si>
  <si>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</si>
  <si>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</si>
  <si>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</si>
  <si>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</si>
  <si>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</si>
  <si>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</si>
  <si>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</si>
  <si>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</si>
  <si>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</si>
  <si>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</si>
  <si>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</si>
  <si>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</si>
  <si>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</si>
  <si>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</si>
  <si>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</si>
  <si>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</si>
  <si>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</si>
  <si>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</si>
  <si>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</si>
  <si>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</si>
  <si>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</si>
  <si>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</si>
  <si>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</si>
  <si>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</si>
  <si>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</si>
  <si>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</si>
  <si>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</si>
  <si>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</si>
  <si>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</si>
  <si>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</si>
  <si>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</si>
  <si>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</si>
  <si>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</si>
  <si>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</si>
  <si>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</si>
  <si>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</si>
  <si>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</si>
  <si>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</si>
  <si>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</si>
  <si>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</si>
  <si>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</si>
  <si>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</si>
  <si>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</si>
  <si>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</si>
  <si>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</si>
  <si>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</si>
  <si>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</si>
  <si>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</si>
  <si>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</si>
  <si>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</si>
  <si>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</si>
  <si>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</si>
  <si>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</si>
  <si>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</si>
  <si>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</si>
  <si>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</si>
  <si>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</si>
  <si>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</si>
  <si>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</si>
  <si>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</si>
  <si>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</si>
  <si>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</si>
  <si>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</si>
  <si>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</si>
  <si>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</si>
  <si>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</si>
  <si>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</si>
  <si>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</si>
  <si>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</si>
  <si>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</si>
  <si>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</si>
  <si>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</si>
  <si>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</si>
  <si>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</si>
  <si>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</si>
  <si>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</si>
  <si>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</si>
  <si>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</si>
  <si>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</si>
  <si>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</si>
  <si>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</si>
  <si>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</si>
  <si>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</si>
  <si>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</si>
  <si>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</si>
  <si>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</si>
  <si>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</si>
  <si>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</si>
  <si>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</si>
  <si>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</si>
  <si>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</si>
  <si>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</si>
  <si>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</si>
  <si>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</si>
  <si>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</si>
  <si>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</si>
  <si>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</si>
  <si>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</si>
  <si>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</si>
  <si>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</si>
  <si>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</si>
  <si>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</si>
  <si>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</si>
  <si>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</si>
  <si>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</si>
  <si>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</si>
  <si>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</si>
  <si>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</si>
  <si>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</si>
  <si>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</si>
  <si>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</si>
  <si>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</si>
  <si>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</si>
  <si>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</si>
  <si>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</si>
  <si>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</si>
  <si>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</si>
  <si>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</si>
  <si>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</si>
  <si>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</si>
  <si>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</si>
  <si>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</si>
  <si>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</si>
  <si>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</si>
  <si>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</si>
  <si>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</si>
  <si>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</si>
  <si>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</si>
  <si>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</si>
  <si>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</si>
  <si>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</si>
  <si>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</si>
  <si>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</si>
  <si>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</si>
  <si>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</si>
  <si>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</si>
  <si>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</si>
  <si>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</si>
  <si>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</si>
  <si>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</si>
  <si>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</si>
  <si>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</si>
  <si>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</si>
  <si>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</si>
  <si>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</si>
  <si>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</si>
  <si>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</si>
  <si>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</si>
  <si>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</si>
  <si>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</si>
  <si>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</si>
  <si>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</si>
  <si>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</si>
  <si>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</si>
  <si>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</si>
  <si>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</si>
  <si>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</si>
  <si>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</si>
  <si>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</si>
  <si>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</si>
  <si>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</si>
  <si>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</si>
  <si>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</si>
  <si>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</si>
  <si>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</si>
  <si>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</si>
  <si>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</si>
  <si>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</si>
  <si>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</si>
  <si>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</si>
  <si>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</si>
  <si>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</si>
  <si>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</si>
  <si>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</si>
  <si>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</si>
  <si>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</si>
  <si>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</si>
  <si>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</si>
  <si>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</si>
  <si>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</si>
  <si>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</si>
  <si>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</si>
  <si>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</si>
  <si>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</si>
  <si>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</si>
  <si>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</si>
  <si>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</si>
  <si>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</si>
  <si>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</si>
  <si>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</si>
  <si>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</si>
  <si>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</si>
  <si>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</si>
  <si>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</si>
  <si>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</si>
  <si>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</si>
  <si>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</si>
  <si>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</si>
  <si>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</si>
  <si>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</si>
  <si>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</si>
  <si>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</si>
  <si>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</si>
  <si>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</si>
  <si>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</si>
  <si>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</si>
  <si>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</si>
  <si>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</si>
  <si>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</si>
  <si>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</si>
  <si>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</si>
  <si>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</si>
  <si>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</si>
  <si>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</si>
  <si>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</si>
  <si>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</si>
  <si>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</si>
  <si>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</si>
  <si>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</si>
  <si>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</si>
  <si>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</si>
  <si>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</si>
  <si>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</si>
  <si>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</si>
  <si>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</si>
  <si>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</si>
  <si>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</si>
  <si>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</si>
  <si>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</si>
  <si>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</si>
  <si>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</si>
  <si>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</si>
  <si>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</si>
  <si>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</si>
  <si>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</si>
  <si>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</si>
  <si>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</si>
  <si>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</si>
  <si>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</si>
  <si>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</si>
  <si>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</si>
  <si>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</si>
  <si>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</si>
  <si>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</si>
  <si>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</si>
  <si>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</si>
  <si>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</si>
  <si>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</si>
  <si>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</si>
  <si>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</si>
  <si>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</si>
  <si>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</si>
  <si>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</si>
  <si>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</si>
  <si>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</si>
  <si>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</si>
  <si>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</si>
  <si>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</si>
  <si>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</si>
  <si>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</si>
  <si>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</si>
  <si>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</si>
  <si>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</si>
  <si>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</si>
  <si>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</si>
  <si>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</si>
  <si>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</si>
  <si>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</si>
  <si>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</si>
  <si>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</si>
  <si>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</si>
  <si>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</si>
  <si>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</si>
  <si>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</si>
  <si>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</si>
  <si>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</si>
  <si>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</si>
  <si>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</si>
  <si>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</si>
  <si>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</si>
  <si>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</si>
  <si>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</si>
  <si>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</si>
  <si>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</si>
  <si>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</si>
  <si>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</si>
  <si>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</si>
  <si>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</si>
  <si>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</si>
  <si>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</si>
  <si>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</si>
  <si>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</si>
  <si>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</si>
  <si>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</si>
  <si>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</si>
  <si>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</si>
  <si>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</si>
  <si>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</si>
  <si>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</si>
  <si>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</si>
  <si>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</si>
  <si>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</si>
  <si>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</si>
  <si>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</si>
  <si>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</si>
  <si>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</si>
  <si>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</si>
  <si>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</si>
  <si>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</si>
  <si>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</si>
  <si>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</si>
  <si>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</si>
  <si>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</si>
  <si>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</si>
  <si>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</si>
  <si>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</si>
  <si>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</si>
  <si>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</si>
  <si>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</si>
  <si>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</si>
  <si>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</si>
  <si>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</si>
  <si>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</si>
  <si>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</si>
  <si>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</si>
  <si>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</si>
  <si>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</si>
  <si>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</si>
  <si>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</si>
  <si>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</si>
  <si>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</si>
  <si>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</si>
  <si>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</si>
  <si>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</si>
  <si>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</si>
  <si>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</si>
  <si>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</si>
  <si>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</si>
  <si>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</si>
  <si>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</si>
  <si>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</si>
  <si>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</si>
  <si>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</si>
  <si>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</si>
  <si>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</si>
  <si>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</si>
  <si>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</si>
  <si>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</si>
  <si>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</si>
  <si>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</si>
  <si>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</si>
  <si>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</si>
  <si>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</si>
  <si>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</si>
  <si>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</si>
  <si>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</si>
  <si>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</si>
  <si>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</si>
  <si>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</si>
  <si>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</si>
  <si>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</si>
  <si>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</si>
  <si>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</si>
  <si>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</si>
  <si>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</si>
  <si>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</si>
  <si>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</si>
  <si>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</si>
  <si>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</si>
  <si>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</si>
  <si>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</si>
  <si>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</si>
  <si>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</si>
  <si>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</si>
  <si>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</si>
  <si>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</si>
  <si>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</si>
  <si>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</si>
  <si>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</si>
  <si>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</si>
  <si>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</si>
  <si>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</si>
  <si>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</si>
  <si>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</si>
  <si>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</si>
  <si>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</si>
  <si>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</si>
  <si>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</si>
  <si>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</si>
  <si>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</si>
  <si>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</si>
  <si>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</si>
  <si>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</si>
  <si>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</si>
  <si>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</si>
  <si>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</si>
  <si>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</si>
  <si>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</si>
  <si>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</si>
  <si>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</si>
  <si>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</si>
  <si>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</si>
  <si>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</si>
  <si>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</si>
  <si>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</si>
  <si>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</si>
  <si>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</si>
  <si>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</si>
  <si>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</si>
  <si>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</si>
  <si>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</si>
  <si>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</si>
  <si>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</si>
  <si>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</si>
  <si>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</si>
  <si>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</si>
  <si>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</si>
  <si>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</si>
  <si>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</si>
  <si>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</si>
  <si>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</si>
  <si>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</si>
  <si>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</si>
  <si>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</si>
  <si>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</si>
  <si>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</si>
  <si>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</si>
  <si>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</si>
  <si>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</si>
  <si>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</si>
  <si>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</si>
  <si>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</si>
  <si>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</si>
  <si>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</si>
  <si>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</si>
  <si>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</si>
  <si>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</si>
  <si>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</si>
  <si>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</si>
  <si>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</si>
  <si>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</si>
  <si>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</si>
  <si>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</si>
  <si>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</si>
  <si>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</si>
  <si>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</si>
  <si>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</si>
  <si>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</si>
  <si>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</si>
  <si>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</si>
  <si>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</si>
  <si>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</si>
  <si>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</si>
  <si>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</si>
  <si>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</si>
  <si>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</si>
  <si>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</si>
  <si>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</si>
  <si>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</si>
  <si>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</si>
  <si>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</si>
  <si>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</si>
  <si>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</si>
  <si>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</si>
  <si>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</si>
  <si>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</si>
  <si>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</si>
  <si>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</si>
  <si>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</si>
  <si>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</si>
  <si>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</si>
  <si>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</si>
  <si>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</si>
  <si>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</si>
  <si>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</si>
  <si>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</si>
  <si>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</si>
  <si>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</si>
  <si>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</si>
  <si>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</si>
  <si>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</si>
  <si>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</si>
  <si>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</si>
  <si>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</si>
  <si>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</si>
  <si>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</si>
  <si>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</si>
  <si>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</si>
  <si>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</si>
  <si>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</si>
  <si>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</si>
  <si>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</si>
  <si>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</si>
  <si>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</si>
  <si>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</si>
  <si>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</si>
  <si>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</si>
  <si>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</si>
  <si>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</si>
  <si>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</si>
  <si>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</si>
  <si>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</si>
  <si>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</si>
  <si>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</si>
  <si>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</si>
  <si>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</si>
  <si>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</si>
  <si>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</si>
  <si>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</si>
  <si>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</si>
  <si>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</si>
  <si>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</si>
  <si>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</si>
  <si>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</si>
  <si>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</si>
  <si>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</si>
  <si>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</si>
  <si>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</si>
  <si>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</si>
  <si>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</si>
  <si>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</si>
  <si>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</si>
  <si>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</si>
  <si>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</si>
  <si>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</si>
  <si>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</si>
  <si>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</si>
  <si>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</si>
  <si>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</si>
  <si>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</si>
  <si>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</si>
  <si>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</si>
  <si>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</si>
  <si>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</si>
  <si>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</si>
  <si>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</si>
  <si>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</si>
  <si>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</si>
  <si>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</si>
  <si>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</si>
  <si>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</si>
  <si>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</si>
  <si>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</si>
  <si>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</si>
  <si>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</si>
  <si>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</si>
  <si>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</si>
  <si>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</si>
  <si>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</si>
  <si>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</si>
  <si>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</si>
  <si>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</si>
  <si>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</si>
  <si>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</si>
  <si>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</si>
  <si>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</si>
  <si>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</si>
  <si>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</si>
  <si>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</si>
  <si>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</si>
  <si>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</si>
  <si>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</si>
  <si>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</si>
  <si>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</si>
  <si>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</si>
  <si>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</si>
  <si>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</si>
  <si>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</si>
  <si>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</si>
  <si>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</si>
  <si>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</si>
  <si>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</si>
  <si>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</si>
  <si>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</si>
  <si>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</si>
  <si>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</si>
  <si>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</si>
  <si>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</si>
  <si>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</si>
  <si>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</si>
  <si>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</si>
  <si>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</si>
  <si>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</si>
  <si>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</si>
  <si>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</si>
  <si>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</si>
  <si>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</si>
  <si>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</si>
  <si>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</si>
  <si>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</si>
  <si>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</si>
  <si>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</si>
  <si>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</si>
  <si>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</si>
  <si>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</si>
  <si>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</si>
  <si>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</si>
  <si>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</si>
  <si>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</si>
  <si>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</si>
  <si>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</si>
  <si>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</si>
  <si>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</si>
  <si>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</si>
  <si>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</si>
  <si>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</si>
  <si>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</si>
  <si>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</si>
  <si>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</si>
  <si>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</si>
  <si>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</si>
  <si>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</si>
  <si>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</si>
  <si>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</si>
  <si>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</si>
  <si>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</si>
  <si>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</si>
  <si>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</si>
  <si>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</si>
  <si>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</si>
  <si>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</si>
  <si>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</si>
  <si>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</si>
  <si>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</si>
  <si>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</si>
  <si>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</si>
  <si>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</si>
  <si>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</si>
  <si>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</si>
  <si>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</si>
  <si>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</si>
  <si>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</si>
  <si>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</si>
  <si>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</si>
  <si>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</si>
  <si>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</si>
  <si>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</si>
  <si>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</si>
  <si>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</si>
  <si>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</si>
  <si>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</si>
  <si>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</si>
  <si>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</si>
  <si>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</si>
  <si>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</si>
  <si>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</si>
  <si>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</si>
  <si>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</si>
  <si>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</si>
  <si>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</si>
  <si>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</si>
  <si>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</si>
  <si>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</si>
  <si>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</si>
  <si>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</si>
  <si>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</si>
  <si>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</si>
  <si>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</si>
  <si>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</si>
  <si>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</si>
  <si>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</si>
  <si>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</si>
  <si>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</si>
  <si>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</si>
  <si>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</si>
  <si>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</si>
  <si>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</si>
  <si>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</si>
  <si>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</si>
  <si>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</si>
  <si>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</si>
  <si>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</si>
  <si>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</si>
  <si>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</si>
  <si>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</si>
  <si>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</si>
  <si>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</si>
  <si>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</si>
  <si>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</si>
  <si>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</si>
  <si>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</si>
  <si>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</si>
  <si>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</si>
  <si>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</si>
  <si>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</si>
  <si>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</si>
  <si>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</si>
  <si>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</si>
  <si>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</si>
  <si>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</si>
  <si>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</si>
  <si>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</si>
  <si>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</si>
  <si>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</si>
  <si>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</si>
  <si>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</si>
  <si>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</si>
  <si>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</si>
  <si>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</si>
  <si>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</si>
  <si>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</si>
  <si>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</si>
  <si>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</si>
  <si>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</si>
  <si>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</si>
  <si>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</si>
  <si>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</si>
  <si>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</si>
  <si>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</si>
  <si>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</si>
  <si>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</si>
  <si>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</si>
  <si>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</si>
  <si>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</si>
  <si>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</si>
  <si>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</si>
  <si>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</si>
  <si>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</si>
  <si>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</si>
  <si>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</si>
  <si>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</si>
  <si>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</si>
  <si>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</si>
  <si>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</si>
  <si>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</si>
  <si>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</si>
  <si>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</si>
  <si>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</si>
  <si>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</si>
  <si>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</si>
  <si>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</si>
  <si>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</si>
  <si>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</si>
  <si>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</si>
  <si>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</si>
  <si>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</si>
  <si>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</si>
  <si>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</si>
  <si>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</si>
  <si>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</si>
  <si>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</si>
  <si>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</si>
  <si>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</si>
  <si>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</si>
  <si>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</si>
  <si>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</si>
  <si>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</si>
  <si>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</si>
  <si>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</si>
  <si>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</si>
  <si>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</si>
  <si>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</si>
  <si>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</si>
  <si>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</si>
  <si>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</si>
  <si>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</si>
  <si>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</si>
  <si>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</si>
  <si>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</si>
  <si>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</si>
  <si>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</si>
  <si>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</si>
  <si>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</si>
  <si>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</si>
  <si>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</si>
  <si>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</si>
  <si>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</si>
  <si>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</si>
  <si>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</si>
  <si>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</si>
  <si>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</si>
  <si>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</si>
  <si>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</si>
  <si>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</si>
  <si>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</si>
  <si>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</si>
  <si>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</si>
  <si>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</si>
  <si>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</si>
  <si>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</si>
  <si>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</si>
  <si>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</si>
  <si>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</si>
  <si>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</si>
  <si>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</si>
  <si>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</si>
  <si>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</si>
  <si>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</si>
  <si>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</si>
  <si>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</si>
  <si>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</si>
  <si>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</si>
  <si>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</si>
  <si>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</si>
  <si>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</si>
  <si>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</si>
  <si>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</si>
  <si>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</si>
  <si>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</si>
  <si>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</si>
  <si>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</si>
  <si>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</si>
  <si>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</si>
  <si>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</si>
  <si>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</si>
  <si>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</si>
  <si>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</si>
  <si>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</si>
  <si>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</si>
  <si>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</si>
  <si>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</si>
  <si>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</si>
  <si>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</si>
  <si>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</si>
  <si>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</si>
  <si>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</si>
  <si>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</si>
  <si>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</si>
  <si>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</si>
  <si>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</si>
  <si>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</si>
  <si>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</si>
  <si>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</si>
  <si>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</si>
  <si>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</si>
  <si>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</si>
  <si>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</si>
  <si>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</si>
  <si>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</si>
  <si>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</si>
  <si>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</si>
  <si>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</si>
  <si>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</si>
  <si>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</si>
  <si>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</si>
  <si>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</si>
  <si>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</si>
  <si>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</si>
  <si>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</si>
  <si>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</si>
  <si>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</si>
  <si>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</si>
  <si>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</si>
  <si>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</si>
  <si>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</si>
  <si>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</si>
  <si>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</si>
  <si>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</si>
  <si>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</si>
  <si>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</si>
  <si>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</si>
  <si>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</si>
  <si>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</si>
  <si>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</si>
  <si>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</si>
  <si>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</si>
  <si>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</si>
  <si>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</si>
  <si>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</si>
  <si>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</si>
  <si>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</si>
  <si>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</si>
  <si>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</si>
  <si>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</si>
  <si>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</si>
  <si>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</si>
  <si>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</si>
  <si>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</si>
  <si>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</si>
  <si>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</si>
  <si>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</si>
  <si>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</si>
  <si>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</si>
  <si>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</si>
  <si>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</si>
  <si>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</si>
  <si>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</si>
  <si>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</si>
  <si>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</si>
  <si>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</si>
  <si>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</si>
  <si>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</si>
  <si>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</si>
  <si>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</si>
  <si>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</si>
  <si>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</si>
  <si>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</si>
  <si>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</si>
  <si>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</si>
  <si>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</si>
  <si>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</si>
  <si>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</si>
  <si>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</si>
  <si>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</si>
  <si>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</si>
  <si>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</si>
  <si>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</si>
  <si>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</si>
  <si>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</si>
  <si>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</si>
  <si>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</si>
  <si>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</si>
  <si>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</si>
  <si>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</si>
  <si>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</si>
  <si>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</si>
  <si>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</si>
  <si>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</si>
  <si>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</si>
  <si>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</si>
  <si>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</si>
  <si>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</si>
  <si>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</si>
  <si>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</si>
  <si>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</si>
  <si>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</si>
  <si>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</si>
  <si>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</si>
  <si>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</si>
  <si>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</si>
  <si>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</si>
  <si>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</si>
  <si>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</si>
  <si>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</si>
  <si>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</si>
  <si>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</si>
  <si>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</si>
  <si>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</si>
  <si>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</si>
  <si>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</si>
  <si>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</si>
  <si>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</si>
  <si>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</si>
  <si>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</si>
  <si>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</si>
  <si>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</si>
  <si>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</si>
  <si>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</si>
  <si>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</si>
  <si>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</si>
  <si>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</si>
  <si>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</si>
  <si>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</si>
  <si>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</si>
  <si>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</si>
  <si>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</si>
  <si>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</si>
  <si>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</si>
  <si>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</si>
  <si>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</si>
  <si>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</si>
  <si>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</si>
  <si>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</si>
  <si>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</si>
  <si>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</si>
  <si>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</si>
  <si>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</si>
  <si>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</si>
  <si>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</si>
  <si>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</si>
  <si>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</si>
  <si>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</si>
  <si>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</si>
  <si>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</si>
  <si>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</si>
  <si>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</si>
  <si>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</si>
  <si>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</si>
  <si>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</si>
  <si>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</si>
  <si>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</si>
  <si>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</si>
  <si>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</si>
  <si>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</si>
  <si>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</si>
  <si>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</si>
  <si>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</si>
  <si>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</si>
  <si>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</si>
  <si>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</si>
  <si>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</si>
  <si>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</si>
  <si>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</si>
  <si>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</si>
  <si>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</si>
  <si>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</si>
  <si>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</si>
  <si>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</si>
  <si>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</si>
  <si>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</si>
  <si>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</si>
  <si>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</si>
  <si>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</si>
  <si>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</si>
  <si>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</si>
  <si>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</si>
  <si>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</si>
  <si>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</si>
  <si>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</si>
  <si>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</si>
  <si>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</si>
  <si>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</si>
  <si>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</si>
  <si>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</si>
  <si>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</si>
  <si>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</si>
  <si>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</si>
  <si>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</si>
  <si>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</si>
  <si>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</si>
  <si>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</si>
  <si>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</si>
  <si>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</si>
  <si>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</si>
  <si>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</si>
  <si>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</si>
  <si>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</si>
  <si>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</si>
  <si>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</si>
  <si>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</si>
  <si>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</si>
  <si>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</si>
  <si>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</si>
  <si>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</si>
  <si>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</si>
  <si>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</si>
  <si>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</si>
  <si>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</si>
  <si>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</si>
  <si>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</si>
  <si>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</si>
  <si>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</si>
  <si>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</si>
  <si>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</si>
  <si>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</si>
  <si>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</si>
  <si>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</si>
  <si>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</si>
  <si>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</si>
  <si>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</si>
  <si>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</si>
  <si>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</si>
  <si>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</si>
  <si>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</si>
  <si>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</si>
  <si>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</si>
  <si>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</si>
  <si>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</si>
  <si>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</si>
  <si>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</si>
  <si>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</si>
  <si>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</si>
  <si>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</si>
  <si>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</si>
  <si>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</si>
  <si>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</si>
  <si>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</si>
  <si>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</si>
  <si>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</si>
  <si>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</si>
  <si>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</si>
  <si>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</si>
  <si>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</si>
  <si>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</si>
  <si>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</si>
  <si>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</si>
  <si>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</si>
  <si>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</si>
  <si>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</si>
  <si>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</si>
  <si>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</si>
  <si>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</si>
  <si>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</si>
  <si>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</si>
  <si>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</si>
  <si>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</si>
  <si>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</si>
  <si>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</si>
  <si>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</si>
  <si>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</si>
  <si>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</si>
  <si>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</si>
  <si>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</si>
  <si>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</si>
  <si>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</si>
  <si>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</si>
  <si>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</si>
  <si>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</si>
  <si>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</si>
  <si>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</si>
  <si>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</si>
  <si>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</si>
  <si>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</si>
  <si>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</si>
  <si>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</si>
  <si>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</si>
  <si>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</si>
  <si>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</si>
  <si>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</si>
  <si>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</si>
  <si>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</si>
  <si>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</si>
  <si>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</si>
  <si>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</si>
  <si>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</si>
  <si>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</si>
  <si>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</si>
  <si>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</si>
  <si>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</si>
  <si>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</si>
  <si>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</si>
  <si>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</si>
  <si>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</si>
  <si>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</si>
  <si>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</si>
  <si>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</si>
  <si>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</si>
  <si>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</si>
  <si>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</si>
  <si>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</si>
  <si>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</si>
  <si>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</si>
  <si>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</si>
  <si>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</si>
  <si>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</si>
  <si>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</si>
  <si>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</si>
  <si>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</si>
  <si>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</si>
  <si>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</si>
  <si>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</si>
  <si>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</si>
  <si>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</si>
  <si>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</si>
  <si>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</si>
  <si>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</si>
  <si>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</si>
  <si>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</si>
  <si>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</si>
  <si>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</si>
  <si>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</si>
  <si>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</si>
  <si>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</si>
  <si>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</si>
  <si>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</si>
  <si>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</si>
  <si>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</si>
  <si>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</si>
  <si>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</si>
  <si>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</si>
  <si>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</si>
  <si>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</si>
  <si>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</si>
  <si>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</si>
  <si>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</si>
  <si>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</si>
  <si>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</si>
  <si>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</si>
  <si>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</si>
  <si>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</si>
  <si>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</si>
  <si>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</si>
  <si>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</si>
  <si>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</si>
  <si>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</si>
  <si>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</si>
  <si>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</si>
  <si>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</si>
  <si>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</si>
  <si>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</si>
  <si>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</si>
  <si>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</si>
  <si>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</si>
  <si>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</si>
  <si>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</si>
  <si>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</si>
  <si>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</si>
  <si>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</si>
  <si>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</si>
  <si>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</si>
  <si>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</si>
  <si>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</si>
  <si>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</si>
  <si>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</si>
  <si>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</si>
  <si>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</si>
  <si>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</si>
  <si>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</si>
  <si>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</si>
  <si>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</si>
  <si>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</si>
  <si>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</si>
  <si>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</si>
  <si>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</si>
  <si>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</si>
  <si>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</si>
  <si>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</si>
  <si>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</si>
  <si>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</si>
  <si>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</si>
  <si>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</si>
  <si>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</si>
  <si>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</si>
  <si>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</si>
  <si>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</si>
  <si>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</si>
  <si>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</si>
  <si>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</si>
  <si>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</si>
  <si>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</si>
  <si>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</si>
  <si>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</si>
  <si>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</si>
  <si>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</si>
  <si>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</si>
  <si>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</si>
  <si>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</si>
  <si>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</si>
  <si>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</si>
  <si>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</si>
  <si>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</si>
  <si>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</si>
  <si>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</si>
  <si>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</si>
  <si>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</si>
  <si>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</si>
  <si>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</si>
  <si>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</si>
  <si>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</si>
  <si>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</si>
  <si>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</si>
  <si>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</si>
  <si>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</si>
  <si>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</si>
  <si>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</si>
  <si>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</si>
  <si>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</si>
  <si>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</si>
  <si>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</si>
  <si>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</si>
  <si>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</si>
  <si>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</si>
  <si>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</si>
  <si>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</si>
  <si>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</si>
  <si>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</si>
  <si>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</si>
  <si>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</si>
  <si>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</si>
  <si>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</si>
  <si>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</si>
  <si>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</si>
  <si>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</si>
  <si>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</si>
  <si>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</si>
  <si>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</si>
  <si>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</si>
  <si>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</si>
  <si>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</si>
  <si>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</si>
  <si>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</si>
  <si>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</si>
  <si>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</si>
  <si>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</si>
  <si>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</si>
  <si>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</si>
  <si>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</si>
  <si>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</si>
  <si>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</si>
  <si>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</si>
  <si>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</si>
  <si>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</si>
  <si>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</si>
  <si>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</si>
  <si>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</si>
  <si>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</si>
  <si>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</si>
  <si>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</si>
  <si>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</si>
  <si>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</si>
  <si>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</si>
  <si>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</si>
  <si>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</si>
  <si>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</si>
  <si>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</si>
  <si>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</si>
  <si>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</si>
  <si>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</si>
  <si>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</si>
  <si>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</si>
  <si>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</si>
  <si>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</si>
  <si>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</si>
  <si>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</si>
  <si>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</si>
  <si>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</si>
  <si>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</si>
  <si>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</si>
  <si>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</si>
  <si>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</si>
  <si>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</si>
  <si>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</si>
  <si>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</si>
  <si>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</si>
  <si>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</si>
  <si>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</si>
  <si>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</si>
  <si>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</si>
  <si>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</si>
  <si>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</si>
  <si>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</si>
  <si>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</si>
  <si>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</si>
  <si>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</si>
  <si>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</si>
  <si>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</si>
  <si>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</si>
  <si>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</si>
  <si>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</si>
  <si>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</si>
  <si>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</si>
  <si>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</si>
  <si>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</si>
  <si>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</si>
  <si>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</si>
  <si>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</si>
  <si>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</si>
  <si>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</si>
  <si>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</si>
  <si>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</si>
  <si>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</si>
  <si>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</si>
  <si>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</si>
  <si>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</si>
  <si>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</si>
  <si>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</si>
  <si>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</si>
  <si>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</si>
  <si>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</si>
  <si>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</si>
  <si>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</si>
  <si>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</si>
  <si>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</si>
  <si>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</si>
  <si>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</si>
  <si>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</si>
  <si>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</si>
  <si>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</si>
  <si>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</si>
  <si>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</si>
  <si>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</si>
  <si>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</si>
  <si>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</si>
  <si>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</si>
  <si>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</si>
  <si>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</si>
  <si>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</si>
  <si>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</si>
  <si>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</si>
  <si>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</si>
  <si>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</si>
  <si>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</si>
  <si>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</si>
  <si>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</si>
  <si>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</si>
  <si>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</si>
  <si>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</si>
  <si>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</si>
  <si>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</si>
  <si>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</si>
  <si>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</si>
  <si>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</si>
  <si>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</si>
  <si>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</si>
  <si>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</si>
  <si>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</si>
  <si>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</si>
  <si>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</si>
  <si>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</si>
  <si>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</si>
  <si>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</si>
  <si>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</si>
  <si>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</si>
  <si>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</si>
  <si>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</si>
  <si>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</si>
  <si>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</si>
  <si>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</si>
  <si>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</si>
  <si>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</si>
  <si>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</si>
  <si>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</si>
  <si>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</si>
  <si>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</si>
  <si>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</si>
  <si>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</si>
  <si>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</si>
  <si>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</si>
  <si>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</si>
  <si>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</si>
  <si>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</si>
  <si>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</si>
  <si>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</si>
  <si>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</si>
  <si>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</si>
  <si>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</si>
  <si>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</si>
  <si>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</si>
  <si>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</si>
  <si>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</si>
  <si>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</si>
  <si>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</si>
  <si>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</si>
  <si>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</si>
  <si>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</si>
  <si>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</si>
  <si>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</si>
  <si>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</si>
  <si>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</si>
  <si>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</si>
  <si>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</si>
  <si>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</si>
  <si>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</si>
  <si>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</si>
  <si>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</si>
  <si>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</si>
  <si>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</si>
  <si>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</si>
  <si>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</si>
  <si>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</si>
  <si>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</si>
  <si>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</si>
  <si>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</si>
  <si>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</si>
  <si>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</si>
  <si>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</si>
  <si>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</si>
  <si>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</si>
  <si>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</si>
  <si>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</si>
  <si>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</si>
  <si>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</si>
  <si>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</si>
  <si>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</si>
  <si>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</si>
  <si>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</si>
  <si>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</si>
  <si>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</si>
  <si>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</si>
  <si>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</si>
  <si>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</si>
  <si>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</si>
  <si>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</si>
  <si>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</si>
  <si>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</si>
  <si>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</si>
  <si>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</si>
  <si>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</si>
  <si>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</si>
  <si>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</si>
  <si>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</si>
  <si>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</si>
  <si>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</si>
  <si>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</si>
  <si>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</si>
  <si>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</si>
  <si>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</si>
  <si>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</si>
  <si>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</si>
  <si>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</si>
  <si>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</si>
  <si>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</si>
  <si>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</si>
  <si>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</si>
  <si>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</si>
  <si>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</si>
  <si>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</si>
  <si>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</si>
  <si>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</si>
  <si>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</si>
  <si>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</si>
  <si>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</si>
  <si>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</si>
  <si>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</si>
  <si>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</si>
  <si>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</si>
  <si>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</si>
  <si>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</si>
  <si>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</si>
  <si>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</si>
  <si>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</si>
  <si>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</si>
  <si>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</si>
  <si>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</si>
  <si>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</si>
  <si>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</si>
  <si>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</si>
  <si>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</si>
  <si>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</si>
  <si>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</si>
  <si>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</si>
  <si>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</si>
  <si>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</si>
  <si>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</si>
  <si>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</si>
  <si>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</si>
  <si>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</si>
  <si>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</si>
  <si>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</si>
  <si>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</si>
  <si>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</si>
  <si>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</si>
  <si>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</si>
  <si>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</si>
  <si>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</si>
  <si>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</si>
  <si>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</si>
  <si>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</si>
  <si>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</si>
  <si>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</si>
  <si>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</si>
  <si>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</si>
  <si>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</si>
  <si>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</si>
  <si>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</si>
  <si>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</si>
  <si>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</si>
  <si>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</si>
  <si>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</si>
  <si>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</si>
  <si>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</si>
  <si>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</si>
  <si>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</si>
  <si>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</si>
  <si>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</si>
  <si>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</si>
  <si>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</si>
  <si>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</si>
  <si>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</si>
  <si>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</si>
  <si>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</si>
  <si>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</si>
  <si>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</si>
  <si>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</si>
  <si>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</si>
  <si>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</si>
  <si>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</si>
  <si>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</si>
  <si>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</si>
  <si>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</si>
  <si>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</si>
  <si>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</si>
  <si>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</si>
  <si>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</si>
  <si>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</si>
  <si>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</si>
  <si>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</si>
  <si>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</si>
  <si>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</si>
  <si>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</si>
  <si>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</si>
  <si>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</si>
  <si>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</si>
  <si>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</si>
  <si>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</si>
  <si>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</si>
  <si>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</si>
  <si>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</si>
  <si>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</si>
  <si>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</si>
  <si>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</si>
  <si>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</si>
  <si>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</si>
  <si>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</si>
  <si>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</si>
  <si>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</si>
  <si>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</si>
  <si>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</si>
  <si>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</si>
  <si>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</si>
  <si>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</si>
  <si>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</si>
  <si>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</si>
  <si>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</si>
  <si>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</si>
  <si>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</si>
  <si>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</si>
  <si>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</si>
  <si>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</si>
  <si>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</si>
  <si>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</si>
  <si>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</si>
  <si>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</si>
  <si>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</si>
  <si>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</si>
  <si>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</si>
  <si>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</si>
  <si>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</si>
  <si>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</si>
  <si>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</si>
  <si>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</si>
  <si>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</si>
  <si>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</si>
  <si>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</si>
  <si>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</si>
  <si>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</si>
  <si>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</si>
  <si>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</si>
  <si>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</si>
  <si>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</si>
  <si>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</si>
  <si>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</si>
  <si>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</si>
  <si>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</si>
  <si>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</si>
  <si>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</si>
  <si>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</si>
  <si>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</si>
  <si>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</si>
  <si>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</si>
  <si>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</si>
  <si>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</si>
  <si>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</si>
  <si>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</si>
  <si>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</si>
  <si>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</si>
  <si>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</si>
  <si>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</si>
  <si>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</si>
  <si>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</si>
  <si>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</si>
  <si>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</si>
  <si>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</si>
  <si>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</si>
  <si>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</si>
  <si>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</si>
  <si>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</si>
  <si>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</si>
  <si>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</si>
  <si>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</si>
  <si>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</si>
  <si>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</si>
  <si>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</si>
  <si>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</si>
  <si>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</si>
  <si>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</si>
  <si>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</si>
  <si>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</si>
  <si>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</si>
  <si>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</si>
  <si>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</si>
  <si>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</si>
  <si>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</si>
  <si>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</si>
  <si>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</si>
  <si>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</si>
  <si>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</si>
  <si>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</si>
  <si>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</si>
  <si>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</si>
  <si>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</si>
  <si>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</si>
  <si>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</si>
  <si>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</si>
  <si>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</si>
  <si>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</si>
  <si>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</si>
  <si>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</si>
  <si>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</si>
  <si>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</si>
  <si>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</si>
  <si>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</si>
  <si>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</si>
  <si>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</si>
  <si>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</si>
  <si>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</si>
  <si>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</si>
  <si>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</si>
  <si>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</si>
  <si>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</si>
  <si>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</si>
  <si>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</si>
  <si>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</si>
  <si>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</si>
  <si>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</si>
  <si>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</si>
  <si>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</si>
  <si>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</si>
  <si>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</si>
  <si>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</si>
  <si>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</si>
  <si>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</si>
  <si>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</si>
  <si>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</si>
  <si>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</si>
  <si>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</si>
  <si>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</si>
  <si>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</si>
  <si>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</si>
  <si>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</si>
  <si>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</si>
  <si>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</si>
  <si>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</si>
  <si>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</si>
  <si>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</si>
  <si>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</si>
  <si>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</si>
  <si>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</si>
  <si>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</si>
  <si>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</si>
  <si>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</si>
  <si>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</si>
  <si>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</si>
  <si>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</si>
  <si>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</si>
  <si>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</si>
  <si>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</si>
  <si>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</si>
  <si>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</si>
  <si>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</si>
  <si>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</si>
  <si>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</si>
  <si>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</si>
  <si>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</si>
  <si>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</si>
  <si>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</si>
  <si>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</si>
  <si>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</si>
  <si>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</si>
  <si>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</si>
  <si>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</si>
  <si>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</si>
  <si>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</si>
  <si>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</si>
  <si>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</si>
  <si>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</si>
  <si>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</si>
  <si>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</si>
  <si>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</si>
  <si>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</si>
  <si>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</si>
  <si>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</si>
  <si>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</si>
  <si>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</si>
  <si>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</si>
  <si>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</si>
  <si>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</si>
  <si>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</si>
  <si>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</si>
  <si>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</si>
  <si>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</si>
  <si>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</si>
  <si>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</si>
  <si>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</si>
  <si>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</si>
  <si>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</si>
  <si>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</si>
  <si>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</si>
  <si>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</si>
  <si>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</si>
  <si>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</si>
  <si>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</si>
  <si>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</si>
  <si>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</si>
  <si>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</si>
  <si>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</si>
  <si>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</si>
  <si>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</si>
  <si>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</si>
  <si>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</si>
  <si>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</si>
  <si>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</si>
  <si>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</si>
  <si>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</si>
  <si>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</si>
  <si>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</si>
  <si>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</si>
  <si>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</si>
  <si>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</si>
  <si>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</si>
  <si>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</si>
  <si>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</si>
  <si>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</si>
  <si>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</si>
  <si>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</si>
  <si>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</si>
  <si>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</si>
  <si>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</si>
  <si>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</si>
  <si>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</si>
  <si>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</si>
  <si>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</si>
  <si>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</si>
  <si>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</si>
  <si>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</si>
  <si>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</si>
  <si>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</si>
  <si>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</si>
  <si>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</si>
  <si>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</si>
  <si>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</si>
  <si>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</si>
  <si>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</si>
  <si>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</si>
  <si>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</si>
  <si>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</si>
  <si>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</si>
  <si>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</si>
  <si>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</si>
  <si>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</si>
  <si>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</si>
  <si>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</si>
  <si>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</si>
  <si>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</si>
  <si>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</si>
  <si>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</si>
  <si>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</si>
  <si>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</si>
  <si>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</si>
  <si>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</si>
  <si>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</si>
  <si>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</si>
  <si>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</si>
  <si>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</si>
  <si>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</si>
  <si>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</si>
  <si>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</si>
  <si>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</si>
  <si>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</si>
  <si>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</si>
  <si>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</si>
  <si>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</si>
  <si>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</si>
  <si>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</si>
  <si>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</si>
  <si>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</si>
  <si>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</si>
  <si>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</si>
  <si>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</si>
  <si>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</si>
  <si>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</si>
  <si>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</si>
  <si>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</si>
  <si>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</si>
  <si>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</si>
  <si>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</si>
  <si>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</si>
  <si>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</si>
  <si>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</si>
  <si>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</si>
  <si>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</si>
  <si>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</si>
  <si>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</si>
  <si>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</si>
  <si>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</si>
  <si>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</si>
  <si>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</si>
  <si>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</si>
  <si>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</si>
  <si>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</si>
  <si>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</si>
  <si>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</si>
  <si>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</si>
  <si>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</si>
  <si>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</si>
  <si>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</si>
  <si>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</si>
  <si>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</si>
  <si>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</si>
  <si>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</si>
  <si>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</si>
  <si>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</si>
  <si>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</si>
  <si>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</si>
  <si>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</si>
  <si>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</si>
  <si>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</si>
  <si>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</si>
  <si>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</si>
  <si>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</si>
  <si>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</si>
  <si>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</si>
  <si>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</si>
  <si>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</si>
  <si>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</si>
  <si>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</si>
  <si>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</si>
  <si>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</si>
  <si>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</si>
  <si>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</si>
  <si>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</si>
  <si>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</si>
  <si>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</si>
  <si>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</si>
  <si>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</si>
  <si>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</si>
  <si>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</si>
  <si>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</si>
  <si>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</si>
  <si>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</si>
  <si>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</si>
  <si>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</si>
  <si>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</si>
  <si>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</si>
  <si>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</si>
  <si>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</si>
  <si>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</si>
  <si>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</si>
  <si>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</si>
  <si>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</si>
  <si>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</si>
  <si>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</si>
  <si>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</si>
  <si>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</si>
  <si>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</si>
  <si>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</si>
  <si>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</si>
  <si>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</si>
  <si>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</si>
  <si>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</si>
  <si>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</si>
  <si>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</si>
  <si>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</si>
  <si>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</si>
  <si>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</si>
  <si>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</si>
  <si>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</si>
  <si>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</si>
  <si>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</si>
  <si>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</si>
  <si>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</si>
  <si>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</si>
  <si>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</si>
  <si>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</si>
  <si>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</si>
  <si>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</si>
  <si>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</si>
  <si>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</si>
  <si>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</si>
  <si>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</si>
  <si>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</si>
  <si>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</si>
  <si>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</si>
  <si>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</si>
  <si>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</si>
  <si>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</si>
  <si>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</si>
  <si>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</si>
  <si>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</si>
  <si>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</si>
  <si>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</si>
  <si>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</si>
  <si>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</si>
  <si>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</si>
  <si>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</si>
  <si>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</si>
  <si>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</si>
  <si>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</si>
  <si>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</si>
  <si>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</si>
  <si>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</si>
  <si>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</si>
  <si>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</si>
  <si>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</si>
  <si>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</si>
  <si>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</si>
  <si>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</si>
  <si>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</si>
  <si>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</si>
  <si>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</si>
  <si>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</si>
  <si>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</si>
  <si>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</si>
  <si>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</si>
  <si>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</si>
  <si>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</si>
  <si>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</si>
  <si>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</si>
  <si>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</si>
  <si>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</si>
  <si>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</si>
  <si>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</si>
  <si>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</si>
  <si>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</si>
  <si>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</si>
  <si>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</si>
  <si>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</si>
  <si>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</si>
  <si>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</si>
  <si>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</si>
  <si>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</si>
  <si>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</si>
  <si>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</si>
  <si>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</si>
  <si>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</si>
  <si>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</si>
  <si>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</si>
  <si>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</si>
  <si>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</si>
  <si>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</si>
  <si>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</si>
  <si>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</si>
  <si>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</si>
  <si>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</si>
  <si>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</si>
  <si>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</si>
  <si>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</si>
  <si>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</si>
  <si>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</si>
  <si>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</si>
  <si>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</si>
  <si>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</si>
  <si>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</si>
  <si>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</si>
  <si>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</si>
  <si>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</si>
  <si>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</si>
  <si>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</si>
  <si>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</si>
  <si>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</si>
  <si>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</si>
  <si>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</si>
  <si>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</si>
  <si>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</si>
  <si>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</si>
  <si>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</si>
  <si>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</si>
  <si>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</si>
  <si>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</si>
  <si>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</si>
  <si>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</si>
  <si>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</si>
  <si>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</si>
  <si>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</si>
  <si>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</si>
  <si>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</si>
  <si>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</si>
  <si>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</si>
  <si>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</si>
  <si>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</si>
  <si>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</si>
  <si>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</si>
  <si>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</si>
  <si>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</si>
  <si>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</si>
  <si>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</si>
  <si>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</si>
  <si>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</si>
  <si>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</si>
  <si>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</si>
  <si>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</si>
  <si>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</si>
  <si>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</si>
  <si>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</si>
  <si>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</si>
  <si>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</si>
  <si>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</si>
  <si>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</si>
  <si>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</si>
  <si>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</si>
  <si>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</si>
  <si>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</si>
  <si>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</si>
  <si>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</si>
  <si>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</si>
  <si>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</si>
  <si>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</si>
  <si>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</si>
  <si>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</si>
  <si>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</si>
  <si>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</si>
  <si>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</si>
  <si>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</si>
  <si>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</si>
  <si>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</si>
  <si>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</si>
  <si>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</si>
  <si>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</si>
  <si>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</si>
  <si>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</si>
  <si>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</si>
  <si>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</si>
  <si>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</si>
  <si>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</si>
  <si>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</si>
  <si>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</si>
  <si>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</si>
  <si>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</si>
  <si>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</si>
  <si>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</si>
  <si>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</si>
  <si>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</si>
  <si>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</si>
  <si>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</si>
  <si>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</si>
  <si>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</si>
  <si>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</si>
  <si>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</si>
  <si>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</si>
  <si>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</si>
  <si>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</si>
  <si>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</si>
  <si>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</si>
  <si>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</si>
  <si>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</si>
  <si>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</si>
  <si>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</si>
  <si>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</si>
  <si>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</si>
  <si>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</si>
  <si>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</si>
  <si>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</si>
  <si>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</si>
  <si>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</si>
  <si>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</si>
  <si>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</si>
  <si>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</si>
  <si>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</si>
  <si>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</si>
  <si>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</si>
  <si>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</si>
  <si>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</si>
  <si>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</si>
  <si>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</si>
  <si>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</si>
  <si>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</si>
  <si>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</si>
  <si>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</si>
  <si>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</si>
  <si>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</si>
  <si>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</si>
  <si>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</si>
  <si>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</si>
  <si>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</si>
  <si>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</si>
  <si>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</si>
  <si>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</si>
  <si>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</si>
  <si>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</si>
  <si>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</si>
  <si>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</si>
  <si>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</si>
  <si>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</si>
  <si>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</si>
  <si>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</si>
  <si>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</si>
  <si>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</si>
  <si>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</si>
  <si>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</si>
  <si>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</si>
  <si>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</si>
  <si>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</si>
  <si>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</si>
  <si>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</si>
  <si>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</si>
  <si>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</si>
  <si>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</si>
  <si>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</si>
  <si>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</si>
  <si>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</si>
  <si>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</si>
  <si>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</si>
  <si>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</si>
  <si>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</si>
  <si>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</si>
  <si>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</si>
  <si>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</si>
  <si>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</si>
  <si>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</si>
  <si>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</si>
  <si>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</si>
  <si>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</si>
  <si>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</si>
  <si>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</si>
  <si>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</si>
  <si>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</si>
  <si>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</si>
  <si>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</si>
  <si>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</si>
  <si>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</si>
  <si>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</si>
  <si>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</si>
  <si>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</si>
  <si>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</si>
  <si>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</si>
  <si>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</si>
  <si>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</si>
  <si>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</si>
  <si>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</si>
  <si>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</si>
  <si>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</si>
  <si>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</si>
  <si>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</si>
  <si>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</si>
  <si>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</si>
  <si>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</si>
  <si>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</si>
  <si>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</si>
  <si>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</si>
  <si>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</si>
  <si>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</si>
  <si>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</si>
  <si>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</si>
  <si>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</si>
  <si>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</si>
  <si>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</si>
  <si>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</si>
  <si>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</si>
  <si>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</si>
  <si>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</si>
  <si>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</si>
  <si>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</si>
  <si>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</si>
  <si>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</si>
  <si>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</si>
  <si>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</si>
  <si>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</si>
  <si>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</si>
  <si>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</si>
  <si>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</si>
  <si>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</si>
  <si>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</si>
  <si>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</si>
  <si>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</si>
  <si>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</si>
  <si>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</si>
  <si>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</si>
  <si>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</si>
  <si>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</si>
  <si>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</si>
  <si>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</si>
  <si>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</si>
  <si>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</si>
  <si>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</si>
  <si>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</si>
  <si>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</si>
  <si>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</si>
  <si>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</si>
  <si>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</si>
  <si>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</si>
  <si>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</si>
  <si>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</si>
  <si>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</si>
  <si>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</si>
  <si>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</si>
  <si>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</si>
  <si>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</si>
  <si>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</si>
  <si>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</si>
  <si>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</si>
  <si>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</si>
  <si>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</si>
  <si>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</si>
  <si>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</si>
  <si>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</si>
  <si>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</si>
  <si>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</si>
  <si>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</si>
  <si>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</si>
  <si>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</si>
  <si>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</si>
  <si>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</si>
  <si>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</si>
  <si>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</si>
  <si>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</si>
  <si>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</si>
  <si>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</si>
  <si>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</si>
  <si>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</si>
  <si>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</si>
  <si>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</si>
  <si>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</si>
  <si>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</si>
  <si>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</si>
  <si>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</si>
  <si>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</si>
  <si>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</si>
  <si>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</si>
  <si>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</si>
  <si>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</si>
  <si>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</si>
  <si>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</si>
  <si>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</si>
  <si>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</si>
  <si>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</si>
  <si>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</si>
  <si>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</si>
  <si>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</si>
  <si>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</si>
  <si>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</si>
  <si>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</si>
  <si>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</si>
  <si>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</si>
  <si>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</si>
  <si>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</si>
  <si>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</si>
  <si>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</si>
  <si>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</si>
  <si>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</si>
  <si>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</si>
  <si>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</si>
  <si>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</si>
  <si>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</si>
  <si>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</si>
  <si>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</si>
  <si>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</si>
  <si>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</si>
  <si>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</si>
  <si>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</si>
  <si>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</si>
  <si>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</si>
  <si>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</si>
  <si>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</si>
  <si>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</si>
  <si>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</si>
  <si>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</si>
  <si>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</si>
  <si>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</si>
  <si>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</si>
  <si>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</si>
  <si>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</si>
  <si>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</si>
  <si>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</si>
  <si>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</si>
  <si>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</si>
  <si>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</si>
  <si>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</si>
  <si>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</si>
  <si>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</si>
  <si>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</si>
  <si>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</si>
  <si>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</si>
  <si>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</si>
  <si>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</si>
  <si>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</si>
  <si>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</si>
  <si>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</si>
  <si>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</si>
  <si>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</si>
  <si>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</si>
  <si>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</si>
  <si>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</si>
  <si>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</si>
  <si>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</si>
  <si>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</si>
  <si>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</si>
  <si>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</si>
  <si>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</si>
  <si>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</si>
  <si>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</si>
  <si>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</si>
  <si>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</si>
  <si>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</si>
  <si>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</si>
  <si>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</si>
  <si>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</si>
  <si>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</si>
  <si>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</si>
  <si>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</si>
  <si>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</si>
  <si>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</si>
  <si>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</si>
  <si>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</si>
  <si>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</si>
  <si>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</si>
  <si>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</si>
  <si>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</si>
  <si>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</si>
  <si>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</si>
  <si>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</si>
  <si>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</si>
  <si>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</si>
  <si>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</si>
  <si>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</si>
  <si>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</si>
  <si>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</si>
  <si>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</si>
  <si>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</si>
  <si>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</si>
  <si>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</si>
  <si>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</si>
  <si>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</si>
  <si>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</si>
  <si>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</si>
  <si>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</si>
  <si>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</si>
  <si>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</si>
  <si>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</si>
  <si>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</si>
  <si>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</si>
  <si>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</si>
  <si>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</si>
  <si>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</si>
  <si>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</si>
  <si>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</si>
  <si>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</si>
  <si>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</si>
  <si>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</si>
  <si>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</si>
  <si>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</si>
  <si>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</si>
  <si>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</si>
  <si>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</si>
  <si>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</si>
  <si>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</si>
  <si>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</si>
  <si>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</si>
  <si>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</si>
  <si>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</si>
  <si>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</si>
  <si>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</si>
  <si>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</si>
  <si>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</si>
  <si>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</si>
  <si>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</si>
  <si>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</si>
  <si>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</si>
  <si>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</si>
  <si>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</si>
  <si>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</si>
  <si>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</si>
  <si>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</si>
  <si>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</si>
  <si>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</si>
  <si>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</si>
  <si>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</si>
  <si>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</si>
  <si>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</si>
  <si>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</si>
  <si>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</si>
  <si>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</si>
  <si>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</si>
  <si>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</si>
  <si>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</si>
  <si>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</si>
  <si>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</si>
  <si>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</si>
  <si>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</si>
  <si>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</si>
  <si>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</si>
  <si>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</si>
  <si>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</si>
  <si>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</si>
  <si>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</si>
  <si>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</si>
  <si>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</si>
  <si>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</si>
  <si>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</si>
  <si>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</si>
  <si>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</si>
  <si>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</si>
  <si>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</si>
  <si>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</si>
  <si>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</si>
  <si>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</si>
  <si>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</si>
  <si>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</si>
  <si>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</si>
  <si>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</si>
  <si>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</si>
  <si>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</si>
  <si>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</si>
  <si>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</si>
  <si>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</si>
  <si>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</si>
  <si>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</si>
  <si>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</si>
  <si>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</si>
  <si>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</si>
  <si>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</si>
  <si>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</si>
  <si>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</si>
  <si>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</si>
  <si>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</si>
  <si>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</si>
  <si>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</si>
  <si>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</si>
  <si>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</si>
  <si>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</si>
  <si>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</si>
  <si>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</si>
  <si>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</si>
  <si>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</si>
  <si>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</si>
  <si>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</si>
  <si>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</si>
  <si>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</si>
  <si>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</si>
  <si>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</si>
  <si>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</si>
  <si>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</si>
  <si>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</si>
  <si>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</si>
  <si>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</si>
  <si>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</si>
  <si>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</si>
  <si>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</si>
  <si>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</si>
  <si>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</si>
  <si>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</si>
  <si>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</si>
  <si>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</si>
  <si>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</si>
  <si>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</si>
  <si>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</si>
  <si>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</si>
  <si>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</si>
  <si>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</si>
  <si>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</si>
  <si>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</si>
  <si>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</si>
  <si>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</si>
  <si>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</si>
  <si>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</si>
  <si>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</si>
  <si>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</si>
  <si>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</si>
  <si>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</si>
  <si>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</si>
  <si>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</si>
  <si>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</si>
  <si>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</si>
  <si>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</si>
  <si>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</si>
  <si>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</si>
  <si>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</si>
  <si>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</si>
  <si>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</si>
  <si>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</si>
  <si>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</si>
  <si>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</si>
  <si>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</si>
  <si>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</si>
  <si>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</si>
  <si>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</si>
  <si>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</si>
  <si>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</si>
  <si>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</si>
  <si>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</si>
  <si>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</si>
  <si>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</si>
  <si>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</si>
  <si>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</si>
  <si>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</si>
  <si>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</si>
  <si>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</si>
  <si>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</si>
  <si>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</si>
  <si>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</si>
  <si>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</si>
  <si>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</si>
  <si>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</si>
  <si>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</si>
  <si>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</si>
  <si>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</si>
  <si>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</si>
  <si>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</si>
  <si>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</si>
  <si>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</si>
  <si>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</si>
  <si>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</si>
  <si>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</si>
  <si>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</si>
  <si>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</si>
  <si>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</si>
  <si>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</si>
  <si>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</si>
  <si>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</si>
  <si>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</si>
  <si>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</si>
  <si>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</si>
  <si>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</si>
  <si>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</si>
  <si>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</si>
  <si>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</si>
  <si>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</si>
  <si>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</si>
  <si>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</si>
  <si>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</si>
  <si>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</si>
  <si>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</si>
  <si>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</si>
  <si>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</si>
  <si>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</si>
  <si>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</si>
  <si>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</si>
  <si>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</si>
  <si>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</si>
  <si>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</si>
  <si>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</si>
  <si>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</si>
  <si>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</si>
  <si>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</si>
  <si>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</si>
  <si>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</si>
  <si>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</si>
  <si>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</si>
  <si>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</si>
  <si>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</si>
  <si>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</si>
  <si>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</si>
  <si>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</si>
  <si>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</si>
  <si>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</si>
  <si>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</si>
  <si>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</si>
  <si>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</si>
  <si>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</si>
  <si>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</si>
  <si>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</si>
  <si>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</si>
  <si>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</si>
  <si>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</si>
  <si>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</si>
  <si>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</si>
  <si>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</si>
  <si>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</si>
  <si>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</si>
  <si>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</si>
  <si>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</si>
  <si>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</si>
  <si>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</si>
  <si>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</si>
  <si>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</si>
  <si>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</si>
  <si>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</si>
  <si>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</si>
  <si>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</si>
  <si>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</si>
  <si>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</si>
  <si>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</si>
  <si>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</si>
  <si>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</si>
  <si>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</si>
  <si>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</si>
  <si>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</si>
  <si>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</si>
  <si>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</si>
  <si>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</si>
  <si>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</si>
  <si>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</si>
  <si>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</si>
  <si>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</si>
  <si>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</si>
  <si>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</si>
  <si>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</si>
  <si>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</si>
  <si>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</si>
  <si>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</si>
  <si>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</si>
  <si>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</si>
  <si>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</si>
  <si>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</si>
  <si>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</si>
  <si>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</si>
  <si>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</si>
  <si>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</si>
  <si>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</si>
  <si>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</si>
  <si>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</si>
  <si>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</si>
  <si>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</si>
  <si>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</si>
  <si>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</si>
  <si>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</si>
  <si>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</si>
  <si>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</si>
  <si>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</si>
  <si>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</si>
  <si>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</si>
  <si>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</si>
  <si>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</si>
  <si>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</si>
  <si>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</si>
  <si>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</si>
  <si>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</si>
  <si>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</si>
  <si>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</si>
  <si>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</si>
  <si>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</si>
  <si>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</si>
  <si>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</si>
  <si>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</si>
  <si>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</si>
  <si>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</si>
  <si>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</si>
  <si>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</si>
  <si>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</si>
  <si>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</si>
  <si>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</si>
  <si>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</si>
  <si>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</si>
  <si>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</si>
  <si>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</si>
  <si>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</si>
  <si>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</si>
  <si>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</si>
  <si>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</si>
  <si>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</si>
  <si>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</si>
  <si>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</si>
  <si>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</si>
  <si>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</si>
  <si>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</si>
  <si>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</si>
  <si>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</si>
  <si>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</si>
  <si>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</si>
  <si>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</si>
  <si>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</si>
  <si>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</si>
  <si>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</si>
  <si>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</si>
  <si>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</si>
  <si>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</si>
  <si>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</si>
  <si>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</si>
  <si>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</si>
  <si>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</si>
  <si>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</si>
  <si>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</si>
  <si>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</si>
  <si>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</si>
  <si>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</si>
  <si>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</si>
  <si>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</si>
  <si>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</si>
  <si>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</si>
  <si>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</si>
  <si>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</si>
  <si>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</si>
  <si>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</si>
  <si>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</si>
  <si>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</si>
  <si>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</si>
  <si>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</si>
  <si>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</si>
  <si>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</si>
  <si>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</si>
  <si>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</si>
  <si>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</si>
  <si>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</si>
  <si>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</si>
  <si>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</si>
  <si>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</si>
  <si>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</si>
  <si>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</si>
  <si>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</si>
  <si>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</si>
  <si>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</si>
  <si>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</si>
  <si>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</si>
  <si>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</si>
  <si>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</si>
  <si>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</si>
  <si>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</si>
  <si>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</si>
  <si>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</si>
  <si>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</si>
  <si>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</si>
  <si>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</si>
  <si>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</si>
  <si>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</si>
  <si>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</si>
  <si>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</si>
  <si>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</si>
  <si>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</si>
  <si>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</si>
  <si>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</si>
  <si>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</si>
  <si>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</si>
  <si>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</si>
  <si>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</si>
  <si>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</si>
  <si>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</si>
  <si>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</si>
  <si>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</si>
  <si>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</si>
  <si>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</si>
  <si>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</si>
  <si>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</si>
  <si>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</si>
  <si>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</si>
  <si>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</si>
  <si>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</si>
  <si>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</si>
  <si>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</si>
  <si>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</si>
  <si>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</si>
  <si>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</si>
  <si>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</si>
  <si>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</si>
  <si>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</si>
  <si>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</si>
  <si>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</si>
  <si>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</si>
  <si>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</si>
  <si>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</si>
  <si>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</si>
  <si>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</si>
  <si>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</si>
  <si>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</si>
  <si>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</si>
  <si>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</si>
  <si>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</si>
  <si>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</si>
  <si>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</si>
  <si>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</si>
  <si>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</si>
  <si>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</si>
  <si>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</si>
  <si>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</si>
  <si>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</si>
  <si>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</si>
  <si>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</si>
  <si>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</si>
  <si>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</si>
  <si>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</si>
  <si>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</si>
  <si>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</si>
  <si>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</si>
  <si>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</si>
  <si>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</si>
  <si>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</si>
  <si>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</si>
  <si>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</si>
  <si>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</si>
  <si>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</si>
  <si>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</si>
  <si>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</si>
  <si>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</si>
  <si>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</si>
  <si>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</si>
  <si>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</si>
  <si>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</si>
  <si>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</si>
  <si>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</si>
  <si>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</si>
  <si>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</si>
  <si>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</si>
  <si>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</si>
  <si>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</si>
  <si>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</si>
  <si>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</si>
  <si>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</si>
  <si>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</si>
  <si>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</si>
  <si>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</si>
  <si>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</si>
  <si>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</si>
  <si>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</si>
  <si>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</si>
  <si>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</si>
  <si>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</si>
  <si>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</si>
  <si>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</si>
  <si>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</si>
  <si>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</si>
  <si>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</si>
  <si>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</si>
  <si>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</si>
  <si>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</si>
  <si>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</si>
  <si>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</si>
  <si>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</si>
  <si>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</si>
  <si>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</si>
  <si>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</si>
  <si>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</si>
  <si>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</si>
  <si>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</si>
  <si>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</si>
  <si>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</si>
  <si>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</si>
  <si>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</si>
  <si>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</si>
  <si>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</si>
  <si>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</si>
  <si>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</si>
  <si>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</si>
  <si>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</si>
  <si>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</si>
  <si>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</si>
  <si>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</si>
  <si>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</si>
  <si>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</si>
  <si>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</si>
  <si>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</si>
  <si>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</si>
  <si>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</si>
  <si>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</si>
  <si>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</si>
  <si>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</si>
  <si>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</si>
  <si>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</si>
  <si>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</si>
  <si>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</si>
  <si>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</si>
  <si>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</si>
  <si>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</si>
  <si>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</si>
  <si>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</si>
  <si>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</si>
  <si>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</si>
  <si>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</si>
  <si>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</si>
  <si>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</si>
  <si>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</si>
  <si>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</si>
  <si>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</si>
  <si>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</si>
  <si>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</si>
  <si>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</si>
  <si>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</si>
  <si>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</si>
  <si>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</si>
  <si>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</si>
  <si>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</si>
  <si>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</si>
  <si>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</si>
  <si>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</si>
  <si>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</si>
  <si>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</si>
  <si>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</si>
  <si>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</si>
  <si>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</si>
  <si>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</si>
  <si>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</si>
  <si>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</si>
  <si>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</si>
  <si>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</si>
  <si>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</si>
  <si>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</si>
  <si>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</si>
  <si>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</si>
  <si>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</si>
  <si>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</si>
  <si>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</si>
  <si>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</si>
  <si>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</si>
  <si>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</si>
  <si>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</si>
  <si>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</si>
  <si>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</si>
  <si>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</si>
  <si>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</si>
  <si>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</si>
  <si>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</si>
  <si>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</si>
  <si>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</si>
  <si>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</si>
  <si>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</si>
  <si>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</si>
  <si>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</si>
  <si>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</si>
  <si>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</si>
  <si>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</si>
  <si>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</si>
  <si>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</si>
  <si>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</si>
  <si>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</si>
  <si>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</si>
  <si>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</si>
  <si>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</si>
  <si>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</si>
  <si>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</si>
  <si>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</si>
  <si>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</si>
  <si>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</si>
  <si>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</si>
  <si>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</si>
  <si>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</si>
  <si>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</si>
  <si>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</si>
  <si>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</si>
  <si>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</si>
  <si>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</si>
  <si>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</si>
  <si>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</si>
  <si>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</si>
  <si>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</si>
  <si>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</si>
  <si>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</si>
  <si>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</si>
  <si>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</si>
  <si>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</si>
  <si>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</si>
  <si>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</si>
  <si>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</si>
  <si>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</si>
  <si>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</si>
  <si>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</si>
  <si>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</si>
  <si>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</si>
  <si>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</si>
  <si>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</si>
  <si>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</si>
  <si>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</si>
  <si>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</si>
  <si>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</si>
  <si>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</si>
  <si>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</si>
  <si>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</si>
  <si>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</si>
  <si>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</si>
  <si>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</si>
  <si>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</si>
  <si>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</si>
  <si>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</si>
  <si>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</si>
  <si>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</si>
  <si>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</si>
  <si>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</si>
  <si>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</si>
  <si>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</si>
  <si>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</si>
  <si>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</si>
  <si>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</si>
  <si>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</si>
  <si>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</si>
  <si>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</si>
  <si>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</si>
  <si>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</si>
  <si>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</si>
  <si>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</si>
  <si>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</si>
  <si>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</si>
  <si>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</si>
  <si>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</si>
  <si>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</si>
  <si>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</si>
  <si>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</si>
  <si>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</si>
  <si>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</si>
  <si>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</si>
  <si>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</si>
  <si>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</si>
  <si>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</si>
  <si>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</si>
  <si>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</si>
  <si>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</si>
  <si>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</si>
  <si>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</si>
  <si>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</si>
  <si>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</si>
  <si>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</si>
  <si>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</si>
  <si>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</si>
  <si>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</si>
  <si>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</si>
  <si>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</si>
  <si>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</si>
  <si>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</si>
  <si>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</si>
  <si>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</si>
  <si>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</si>
  <si>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</si>
  <si>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</si>
  <si>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</si>
  <si>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</si>
  <si>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</si>
  <si>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</si>
  <si>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</si>
  <si>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</si>
  <si>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</si>
  <si>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</si>
  <si>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</si>
  <si>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</si>
  <si>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</si>
  <si>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</si>
  <si>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</si>
  <si>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</si>
  <si>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</si>
  <si>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</si>
  <si>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</si>
  <si>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</si>
  <si>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</si>
  <si>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</si>
  <si>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</si>
  <si>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</si>
  <si>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</si>
  <si>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</si>
  <si>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</si>
  <si>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</si>
  <si>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</si>
  <si>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</si>
  <si>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</si>
  <si>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</si>
  <si>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</si>
  <si>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</si>
  <si>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</si>
  <si>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</si>
  <si>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</si>
  <si>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</si>
  <si>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</si>
  <si>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</si>
  <si>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</si>
  <si>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</si>
  <si>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</si>
  <si>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</si>
  <si>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</si>
  <si>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</si>
  <si>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</si>
  <si>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</si>
  <si>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</si>
  <si>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</si>
  <si>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</si>
  <si>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</si>
  <si>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</si>
  <si>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</si>
  <si>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</si>
  <si>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</si>
  <si>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</si>
  <si>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</si>
  <si>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</si>
  <si>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</si>
  <si>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</si>
  <si>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</si>
  <si>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</si>
  <si>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</si>
  <si>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</si>
  <si>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</si>
  <si>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</si>
  <si>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</si>
  <si>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</si>
  <si>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</si>
  <si>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</si>
  <si>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</si>
  <si>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</si>
  <si>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</si>
  <si>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</si>
  <si>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</si>
  <si>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</si>
  <si>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</si>
  <si>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</si>
  <si>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</si>
  <si>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</si>
  <si>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</si>
  <si>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</si>
  <si>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</si>
  <si>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</si>
  <si>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</si>
  <si>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</si>
  <si>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</si>
  <si>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</si>
  <si>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</si>
  <si>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</si>
  <si>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</si>
  <si>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</si>
  <si>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</si>
  <si>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</si>
  <si>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</si>
  <si>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</si>
  <si>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</si>
  <si>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</si>
  <si>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</si>
  <si>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</si>
  <si>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</si>
  <si>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</si>
  <si>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</si>
  <si>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</si>
  <si>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</si>
  <si>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</si>
  <si>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</si>
  <si>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</si>
  <si>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</si>
  <si>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</si>
  <si>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</si>
  <si>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</si>
  <si>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</si>
  <si>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</si>
  <si>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</si>
  <si>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</si>
  <si>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</si>
  <si>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</si>
  <si>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</si>
  <si>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</si>
  <si>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</si>
  <si>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</si>
  <si>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</si>
  <si>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</si>
  <si>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</si>
  <si>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</si>
  <si>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</si>
  <si>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</si>
  <si>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</si>
  <si>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</si>
  <si>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</si>
  <si>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</si>
  <si>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</si>
  <si>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</si>
  <si>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</si>
  <si>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</si>
  <si>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</si>
  <si>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</si>
  <si>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</si>
  <si>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</si>
  <si>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</si>
  <si>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</si>
  <si>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</si>
  <si>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</si>
  <si>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</si>
  <si>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</si>
  <si>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</si>
  <si>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</si>
  <si>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</si>
  <si>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</si>
  <si>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</si>
  <si>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</si>
  <si>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</si>
  <si>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</si>
  <si>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</si>
  <si>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</si>
  <si>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</si>
  <si>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</si>
  <si>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</si>
  <si>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</si>
  <si>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</si>
  <si>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</si>
  <si>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</si>
  <si>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</si>
  <si>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</si>
  <si>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</si>
  <si>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</si>
  <si>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</si>
  <si>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</si>
  <si>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</si>
  <si>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</si>
  <si>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</si>
  <si>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</si>
  <si>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</si>
  <si>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</si>
  <si>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</si>
  <si>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</si>
  <si>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</si>
  <si>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</si>
  <si>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</si>
  <si>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</si>
  <si>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</si>
  <si>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</si>
  <si>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</si>
  <si>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</si>
  <si>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</si>
  <si>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</si>
  <si>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</si>
  <si>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</si>
  <si>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</si>
  <si>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</si>
  <si>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</si>
  <si>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</si>
  <si>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</si>
  <si>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</si>
  <si>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</si>
  <si>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</si>
  <si>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</si>
  <si>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</si>
  <si>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</si>
  <si>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</si>
  <si>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</si>
  <si>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</si>
  <si>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</si>
  <si>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</si>
  <si>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</si>
  <si>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</si>
  <si>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</si>
  <si>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</si>
  <si>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</si>
  <si>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</si>
  <si>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</si>
  <si>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</si>
  <si>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</si>
  <si>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</si>
  <si>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</si>
  <si>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</si>
  <si>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</si>
  <si>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</si>
  <si>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</si>
  <si>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</si>
  <si>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</si>
  <si>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</si>
  <si>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</si>
  <si>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</si>
  <si>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</si>
  <si>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</si>
  <si>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</si>
  <si>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</si>
  <si>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</si>
  <si>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</si>
  <si>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</si>
  <si>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</si>
  <si>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</si>
  <si>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</si>
  <si>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</si>
  <si>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</si>
  <si>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</si>
  <si>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</si>
  <si>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</si>
  <si>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</si>
  <si>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</si>
  <si>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</si>
  <si>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</si>
  <si>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</si>
  <si>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</si>
  <si>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</si>
  <si>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</si>
  <si>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</si>
  <si>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</si>
  <si>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</si>
  <si>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</si>
  <si>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</si>
  <si>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</si>
  <si>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</si>
  <si>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</si>
  <si>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</si>
  <si>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</si>
  <si>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</si>
  <si>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</si>
  <si>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</si>
  <si>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</si>
  <si>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</si>
  <si>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</si>
  <si>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</si>
  <si>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</si>
  <si>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</si>
  <si>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</si>
  <si>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</si>
  <si>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</si>
  <si>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</si>
  <si>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</si>
  <si>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</si>
  <si>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</si>
  <si>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</si>
  <si>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</si>
  <si>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</si>
  <si>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</si>
  <si>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</si>
  <si>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</si>
  <si>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</si>
  <si>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</si>
  <si>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</si>
  <si>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</si>
  <si>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</si>
  <si>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</si>
  <si>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</si>
  <si>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</si>
  <si>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</si>
  <si>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</si>
  <si>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</si>
  <si>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</si>
  <si>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</si>
  <si>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</si>
  <si>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</si>
  <si>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</si>
  <si>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</si>
  <si>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</si>
  <si>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</si>
  <si>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</si>
  <si>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</si>
  <si>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</si>
  <si>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</si>
  <si>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</si>
  <si>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</si>
  <si>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</si>
  <si>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</si>
  <si>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</si>
  <si>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</si>
  <si>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</si>
  <si>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</si>
  <si>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</si>
  <si>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</si>
  <si>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</si>
  <si>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</si>
  <si>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</si>
  <si>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</si>
  <si>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</si>
  <si>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</si>
  <si>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</si>
  <si>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</si>
  <si>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</si>
  <si>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</si>
  <si>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</si>
  <si>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</si>
  <si>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</si>
  <si>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</si>
  <si>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</si>
  <si>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</si>
  <si>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</si>
  <si>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</si>
  <si>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</si>
  <si>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</si>
  <si>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</si>
  <si>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</si>
  <si>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</si>
  <si>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</si>
  <si>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</si>
  <si>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</si>
  <si>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</si>
  <si>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</si>
  <si>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</si>
  <si>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</si>
  <si>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</si>
  <si>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</si>
  <si>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</si>
  <si>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</si>
  <si>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</si>
  <si>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</si>
  <si>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</si>
  <si>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</si>
  <si>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</si>
  <si>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</si>
  <si>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</si>
  <si>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</si>
  <si>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</si>
  <si>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</si>
  <si>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</si>
  <si>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</si>
  <si>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</si>
  <si>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</si>
  <si>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</si>
  <si>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</si>
  <si>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</si>
  <si>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</si>
  <si>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</si>
  <si>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</si>
  <si>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</si>
  <si>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</si>
  <si>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</si>
  <si>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</si>
  <si>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</si>
  <si>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</si>
  <si>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</si>
  <si>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</si>
  <si>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</si>
  <si>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</si>
  <si>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</si>
  <si>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</si>
  <si>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</si>
  <si>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</si>
  <si>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</si>
  <si>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</si>
  <si>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</si>
  <si>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</si>
  <si>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</si>
  <si>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</si>
  <si>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</si>
  <si>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</si>
  <si>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</si>
  <si>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</si>
  <si>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</si>
  <si>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</si>
  <si>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</si>
  <si>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</si>
  <si>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</si>
  <si>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</si>
  <si>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</si>
  <si>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</si>
  <si>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</si>
  <si>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</si>
  <si>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</si>
  <si>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</si>
  <si>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</si>
  <si>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</si>
  <si>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</si>
  <si>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</si>
  <si>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</si>
  <si>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</si>
  <si>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</si>
  <si>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</si>
  <si>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</si>
  <si>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</si>
  <si>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</si>
  <si>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</si>
  <si>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</si>
  <si>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</si>
  <si>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</si>
  <si>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</si>
  <si>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</si>
  <si>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</si>
  <si>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</si>
  <si>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</si>
  <si>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</si>
  <si>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</si>
  <si>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</si>
  <si>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</si>
  <si>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</si>
  <si>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</si>
  <si>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</si>
  <si>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</si>
  <si>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</si>
  <si>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</si>
  <si>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</si>
  <si>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</si>
  <si>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</si>
  <si>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</si>
  <si>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</si>
  <si>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</si>
  <si>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</si>
  <si>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</si>
  <si>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</si>
  <si>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</si>
  <si>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</si>
  <si>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</si>
  <si>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</si>
  <si>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</si>
  <si>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</si>
  <si>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</si>
  <si>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</si>
  <si>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</si>
  <si>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</si>
  <si>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</si>
  <si>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</si>
  <si>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</si>
  <si>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</si>
  <si>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</si>
  <si>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</si>
  <si>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</si>
  <si>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</si>
  <si>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</si>
  <si>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</si>
  <si>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</si>
  <si>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</si>
  <si>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</si>
  <si>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</si>
  <si>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</si>
  <si>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</si>
  <si>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</si>
  <si>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</si>
  <si>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</si>
  <si>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</si>
  <si>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</si>
  <si>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</si>
  <si>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</si>
  <si>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</si>
  <si>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</si>
  <si>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</si>
  <si>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</si>
  <si>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</si>
  <si>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</si>
  <si>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</si>
  <si>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</si>
  <si>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</si>
  <si>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</si>
  <si>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</si>
  <si>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</si>
  <si>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</si>
  <si>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</si>
  <si>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</si>
  <si>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</si>
  <si>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</si>
  <si>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</si>
  <si>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</si>
  <si>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</si>
  <si>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</si>
  <si>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</si>
  <si>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</si>
  <si>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</si>
  <si>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</si>
  <si>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</si>
  <si>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</si>
  <si>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</si>
  <si>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</si>
  <si>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</si>
  <si>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</si>
  <si>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</si>
  <si>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</si>
  <si>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</si>
  <si>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</si>
  <si>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</si>
  <si>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</si>
  <si>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</si>
  <si>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</si>
  <si>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</si>
  <si>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</si>
  <si>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</si>
  <si>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</si>
  <si>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</si>
  <si>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</si>
  <si>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</si>
  <si>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</si>
  <si>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</si>
  <si>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</si>
  <si>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</si>
  <si>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</si>
  <si>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</si>
  <si>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</si>
  <si>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</si>
  <si>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</si>
  <si>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</si>
  <si>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</si>
  <si>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</si>
  <si>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</si>
  <si>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</si>
  <si>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</si>
  <si>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</si>
  <si>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</si>
  <si>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</si>
  <si>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</si>
  <si>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</si>
  <si>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</si>
  <si>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</si>
  <si>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</si>
  <si>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</si>
  <si>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</si>
  <si>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</si>
  <si>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</si>
  <si>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</si>
  <si>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</si>
  <si>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</si>
  <si>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</si>
  <si>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</si>
  <si>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</si>
  <si>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</si>
  <si>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</si>
  <si>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</si>
  <si>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</si>
  <si>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</si>
  <si>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</si>
  <si>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</si>
  <si>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</si>
  <si>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</si>
  <si>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</si>
  <si>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</si>
  <si>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</si>
  <si>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</si>
  <si>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</si>
  <si>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</si>
  <si>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</si>
  <si>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</si>
  <si>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</si>
  <si>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</si>
  <si>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</si>
  <si>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</si>
  <si>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</si>
  <si>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</si>
  <si>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</si>
  <si>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</si>
  <si>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</si>
  <si>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</si>
  <si>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</si>
  <si>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</si>
  <si>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</si>
  <si>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</si>
  <si>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</si>
  <si>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</si>
  <si>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</si>
  <si>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</si>
  <si>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</si>
  <si>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</si>
  <si>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</si>
  <si>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</si>
  <si>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</si>
  <si>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</si>
  <si>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</si>
  <si>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</si>
  <si>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</si>
  <si>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</si>
  <si>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</si>
  <si>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</si>
  <si>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</si>
  <si>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</si>
  <si>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</si>
  <si>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</si>
  <si>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</si>
  <si>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</si>
  <si>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</si>
  <si>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</si>
  <si>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</si>
  <si>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</si>
  <si>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</si>
  <si>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</si>
  <si>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</si>
  <si>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</si>
  <si>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</si>
  <si>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</si>
  <si>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</si>
  <si>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</si>
  <si>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</si>
  <si>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</si>
  <si>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</si>
  <si>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</si>
  <si>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</si>
  <si>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</si>
  <si>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</si>
  <si>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</si>
  <si>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</si>
  <si>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</si>
  <si>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</si>
  <si>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</si>
  <si>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</si>
  <si>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</si>
  <si>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</si>
  <si>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</si>
  <si>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</si>
  <si>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</si>
  <si>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</si>
  <si>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</si>
  <si>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</si>
  <si>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</si>
  <si>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</si>
  <si>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</si>
  <si>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</si>
  <si>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</si>
  <si>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</si>
  <si>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</si>
  <si>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</si>
  <si>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</si>
  <si>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</si>
  <si>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</si>
  <si>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</si>
  <si>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</si>
  <si>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</si>
  <si>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</si>
  <si>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</si>
  <si>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</si>
  <si>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</si>
  <si>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</si>
  <si>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</si>
  <si>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</si>
  <si>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</si>
  <si>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</si>
  <si>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</si>
  <si>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</si>
  <si>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</si>
  <si>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</si>
  <si>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</si>
  <si>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</si>
  <si>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</si>
  <si>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</si>
  <si>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</si>
  <si>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</si>
  <si>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</si>
  <si>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</si>
  <si>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</si>
  <si>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</si>
  <si>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</si>
  <si>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</si>
  <si>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</si>
  <si>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</si>
  <si>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</si>
  <si>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</si>
  <si>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</si>
  <si>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</si>
  <si>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</si>
  <si>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</si>
  <si>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</si>
  <si>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</si>
  <si>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</si>
  <si>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</si>
  <si>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</si>
  <si>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</si>
  <si>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</si>
  <si>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</si>
  <si>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</si>
  <si>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</si>
  <si>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</si>
  <si>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</si>
  <si>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</si>
  <si>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</si>
  <si>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</si>
  <si>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</si>
  <si>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</si>
  <si>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</si>
  <si>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</si>
  <si>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</si>
  <si>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</si>
  <si>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</si>
  <si>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</si>
  <si>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</si>
  <si>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</si>
  <si>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</si>
  <si>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</si>
  <si>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</si>
  <si>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</si>
  <si>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</si>
  <si>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</si>
  <si>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</si>
  <si>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</si>
  <si>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</si>
  <si>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</si>
  <si>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</si>
  <si>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</si>
  <si>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</si>
  <si>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</si>
  <si>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</si>
  <si>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</si>
  <si>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</si>
  <si>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</si>
  <si>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</si>
  <si>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</si>
  <si>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</si>
  <si>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</si>
  <si>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</si>
  <si>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</si>
  <si>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</si>
  <si>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</si>
  <si>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</si>
  <si>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</si>
  <si>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</si>
  <si>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</si>
  <si>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</si>
  <si>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</si>
  <si>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</si>
  <si>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</si>
  <si>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</si>
  <si>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</si>
  <si>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</si>
  <si>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</si>
  <si>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</si>
  <si>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</si>
  <si>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</si>
  <si>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</si>
  <si>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</si>
  <si>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</si>
  <si>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</si>
  <si>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</si>
  <si>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</si>
  <si>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</si>
  <si>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</si>
  <si>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</si>
  <si>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</si>
  <si>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</si>
  <si>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</si>
  <si>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</si>
  <si>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</si>
  <si>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</si>
  <si>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</si>
  <si>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</si>
  <si>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</si>
  <si>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</si>
  <si>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</si>
  <si>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</si>
  <si>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</si>
  <si>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</si>
  <si>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</si>
  <si>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</si>
  <si>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</si>
  <si>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</si>
  <si>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</si>
  <si>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</si>
  <si>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</si>
  <si>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</si>
  <si>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</si>
  <si>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</si>
  <si>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</si>
  <si>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</si>
  <si>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</si>
  <si>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</si>
  <si>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</si>
  <si>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</si>
  <si>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</si>
  <si>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</si>
  <si>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</si>
  <si>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</si>
  <si>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</si>
  <si>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</si>
  <si>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</si>
  <si>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</si>
  <si>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</si>
  <si>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</si>
  <si>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</si>
  <si>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</si>
  <si>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</si>
  <si>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</si>
  <si>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</si>
  <si>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</si>
  <si>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</si>
  <si>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</si>
  <si>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</si>
  <si>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</si>
  <si>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</si>
  <si>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</si>
  <si>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</si>
  <si>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</si>
  <si>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</si>
  <si>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</si>
  <si>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</si>
  <si>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</si>
  <si>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</si>
  <si>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</si>
  <si>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</si>
  <si>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</si>
  <si>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</si>
  <si>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</si>
  <si>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</si>
  <si>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</si>
  <si>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</si>
  <si>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</si>
  <si>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</si>
  <si>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</si>
  <si>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</si>
  <si>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</si>
  <si>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</si>
  <si>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</si>
  <si>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</si>
  <si>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</si>
  <si>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</si>
  <si>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</si>
  <si>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</si>
  <si>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</si>
  <si>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</si>
  <si>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</si>
  <si>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</si>
  <si>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</si>
  <si>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</si>
  <si>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</si>
  <si>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</si>
  <si>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</si>
  <si>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</si>
  <si>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</si>
  <si>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</si>
  <si>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</si>
  <si>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</si>
  <si>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</si>
  <si>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</si>
  <si>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</si>
  <si>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</si>
  <si>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</si>
  <si>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</si>
  <si>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</si>
  <si>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</si>
  <si>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</si>
  <si>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</si>
  <si>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</si>
  <si>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</si>
  <si>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</si>
  <si>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</si>
  <si>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</si>
  <si>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</si>
  <si>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</si>
  <si>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</si>
  <si>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</si>
  <si>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</si>
  <si>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</si>
  <si>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</si>
  <si>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</si>
  <si>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</si>
  <si>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</si>
  <si>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</si>
  <si>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</si>
  <si>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</si>
  <si>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</si>
  <si>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</si>
  <si>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</si>
  <si>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</si>
  <si>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</si>
  <si>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</si>
  <si>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</si>
  <si>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</si>
  <si>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</si>
  <si>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</si>
  <si>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</si>
  <si>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</si>
  <si>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</si>
  <si>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</si>
  <si>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</si>
  <si>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</si>
  <si>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</si>
  <si>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</si>
  <si>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</si>
  <si>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</si>
  <si>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</si>
  <si>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</si>
  <si>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</si>
  <si>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</si>
  <si>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</si>
  <si>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</si>
  <si>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</si>
  <si>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</si>
  <si>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</si>
  <si>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</si>
  <si>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</si>
  <si>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</si>
  <si>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</si>
  <si>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</si>
  <si>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</si>
  <si>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</si>
  <si>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</si>
  <si>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</si>
  <si>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</si>
  <si>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</si>
  <si>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</si>
  <si>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</si>
  <si>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</si>
  <si>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</si>
  <si>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</si>
  <si>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</si>
  <si>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</si>
  <si>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</si>
  <si>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</si>
  <si>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</si>
  <si>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</si>
  <si>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</si>
  <si>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</si>
  <si>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</si>
  <si>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</si>
  <si>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</si>
  <si>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</si>
  <si>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</si>
  <si>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</si>
  <si>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</si>
  <si>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</si>
  <si>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</si>
  <si>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</si>
  <si>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</si>
  <si>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</si>
  <si>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</si>
  <si>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</si>
  <si>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</si>
  <si>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</si>
  <si>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</si>
  <si>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</si>
  <si>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</si>
  <si>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</si>
  <si>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</si>
  <si>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</si>
  <si>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</si>
  <si>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</si>
  <si>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</si>
  <si>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</si>
  <si>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</si>
  <si>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</si>
  <si>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</si>
  <si>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</si>
  <si>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</si>
  <si>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</si>
  <si>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</si>
  <si>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</si>
  <si>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</si>
  <si>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</si>
  <si>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</si>
  <si>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</si>
  <si>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</si>
  <si>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</si>
  <si>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</si>
  <si>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</si>
  <si>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</si>
  <si>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</si>
  <si>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</si>
  <si>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</si>
  <si>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</si>
  <si>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</si>
  <si>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</si>
  <si>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</si>
  <si>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</si>
  <si>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</si>
  <si>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</si>
  <si>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</si>
  <si>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</si>
  <si>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</si>
  <si>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</si>
  <si>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</si>
  <si>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</si>
  <si>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</si>
  <si>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</si>
  <si>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</si>
  <si>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</si>
  <si>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</si>
  <si>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</si>
  <si>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</si>
  <si>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</si>
  <si>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</si>
  <si>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</si>
  <si>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</si>
  <si>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</si>
  <si>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</si>
  <si>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</si>
  <si>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</si>
  <si>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</si>
  <si>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</si>
  <si>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</si>
  <si>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</si>
  <si>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</si>
  <si>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</si>
  <si>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</si>
  <si>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</si>
  <si>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</si>
  <si>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</si>
  <si>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</si>
  <si>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</si>
  <si>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</si>
  <si>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</si>
  <si>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</si>
  <si>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</si>
  <si>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</si>
  <si>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</si>
  <si>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</si>
  <si>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</si>
  <si>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</si>
  <si>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</si>
  <si>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</si>
  <si>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</si>
  <si>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</si>
  <si>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</si>
  <si>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</si>
  <si>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</si>
  <si>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</si>
  <si>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</si>
  <si>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</si>
  <si>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</si>
  <si>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</si>
  <si>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</si>
  <si>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</si>
  <si>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</si>
  <si>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</si>
  <si>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</si>
  <si>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</si>
  <si>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</si>
  <si>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</si>
  <si>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</si>
  <si>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</si>
  <si>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</si>
  <si>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</si>
  <si>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</si>
  <si>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</si>
  <si>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</si>
  <si>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</si>
  <si>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</si>
  <si>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</si>
  <si>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</si>
  <si>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</si>
  <si>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</si>
  <si>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</si>
  <si>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</si>
  <si>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</si>
  <si>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</si>
  <si>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</si>
  <si>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</si>
  <si>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</si>
  <si>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</si>
  <si>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</si>
  <si>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</si>
  <si>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</si>
  <si>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</si>
  <si>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</si>
  <si>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</si>
  <si>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</si>
  <si>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</si>
  <si>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</si>
  <si>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</si>
  <si>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</si>
  <si>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</si>
  <si>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</si>
  <si>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</si>
  <si>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</si>
  <si>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</si>
  <si>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</si>
  <si>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</si>
  <si>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</si>
  <si>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</si>
  <si>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</si>
  <si>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</si>
  <si>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</si>
  <si>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</si>
  <si>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</si>
  <si>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</si>
  <si>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</si>
  <si>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</si>
  <si>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</si>
  <si>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</si>
  <si>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</si>
  <si>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</si>
  <si>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</si>
  <si>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</si>
  <si>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</si>
  <si>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</si>
  <si>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</si>
  <si>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</si>
  <si>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</si>
  <si>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</si>
  <si>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</si>
  <si>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</si>
  <si>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</si>
  <si>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</si>
  <si>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</si>
  <si>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</si>
  <si>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</si>
  <si>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</si>
  <si>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</si>
  <si>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</si>
  <si>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</si>
  <si>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</si>
  <si>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</si>
  <si>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</si>
  <si>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</si>
  <si>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</si>
  <si>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</si>
  <si>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</si>
  <si>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</si>
  <si>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</si>
  <si>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</si>
  <si>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</si>
  <si>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</si>
  <si>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</si>
  <si>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</si>
  <si>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</si>
  <si>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</si>
  <si>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</si>
  <si>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</si>
  <si>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</si>
  <si>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</si>
  <si>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</si>
  <si>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</si>
  <si>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</si>
  <si>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</si>
  <si>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</si>
  <si>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</si>
  <si>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</si>
  <si>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</si>
  <si>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</si>
  <si>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</si>
  <si>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</si>
  <si>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</si>
  <si>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</si>
  <si>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</si>
  <si>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</si>
  <si>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</si>
  <si>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</si>
  <si>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</si>
  <si>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</si>
  <si>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</si>
  <si>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</si>
  <si>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</si>
  <si>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</si>
  <si>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</si>
  <si>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</si>
  <si>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</si>
  <si>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</si>
  <si>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</si>
  <si>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</si>
  <si>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</si>
  <si>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</si>
  <si>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</si>
  <si>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</si>
  <si>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</si>
  <si>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</si>
  <si>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</si>
  <si>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</si>
  <si>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</si>
  <si>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</si>
  <si>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</si>
  <si>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</si>
  <si>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</si>
  <si>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</si>
  <si>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</si>
  <si>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</si>
  <si>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</si>
  <si>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</si>
  <si>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</si>
  <si>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</si>
  <si>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</si>
  <si>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</si>
  <si>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</si>
  <si>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</si>
  <si>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</si>
  <si>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</si>
  <si>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</si>
  <si>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</si>
  <si>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</si>
  <si>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</si>
  <si>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</si>
  <si>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</si>
  <si>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</si>
  <si>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</si>
  <si>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</si>
  <si>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</si>
  <si>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</si>
  <si>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</si>
  <si>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</si>
  <si>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</si>
  <si>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</si>
  <si>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</si>
  <si>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</si>
  <si>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</si>
  <si>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</si>
  <si>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</si>
  <si>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</si>
  <si>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</si>
  <si>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</si>
  <si>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</si>
  <si>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</si>
  <si>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</si>
  <si>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</si>
  <si>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</si>
  <si>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</si>
  <si>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</si>
  <si>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</si>
  <si>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</si>
  <si>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</si>
  <si>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</si>
  <si>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</si>
  <si>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</si>
  <si>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</si>
  <si>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</si>
  <si>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</si>
  <si>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</si>
  <si>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</si>
  <si>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</si>
  <si>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</si>
  <si>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</si>
  <si>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</si>
  <si>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</si>
  <si>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</si>
  <si>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</si>
  <si>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</si>
  <si>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</si>
  <si>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</si>
  <si>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</si>
  <si>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</si>
  <si>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</si>
  <si>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</si>
  <si>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</si>
  <si>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</si>
  <si>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</si>
  <si>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</si>
  <si>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</si>
  <si>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</si>
  <si>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</si>
  <si>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</si>
  <si>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</si>
  <si>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</si>
  <si>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</si>
  <si>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</si>
  <si>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</si>
  <si>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</si>
  <si>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</si>
  <si>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</si>
  <si>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</si>
  <si>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</si>
  <si>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</si>
  <si>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</si>
  <si>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</si>
  <si>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</si>
  <si>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</si>
  <si>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</si>
  <si>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</si>
  <si>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</si>
  <si>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</si>
  <si>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</si>
  <si>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</si>
  <si>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</si>
  <si>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</si>
  <si>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</si>
  <si>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</si>
  <si>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</si>
  <si>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</si>
  <si>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</si>
  <si>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</si>
  <si>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</si>
  <si>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</si>
  <si>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</si>
  <si>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</si>
  <si>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</si>
  <si>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</si>
  <si>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</si>
  <si>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</si>
  <si>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</si>
  <si>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</si>
  <si>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</si>
  <si>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</si>
  <si>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</si>
  <si>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</si>
  <si>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</si>
  <si>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</si>
  <si>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</si>
  <si>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</si>
  <si>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</si>
  <si>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</si>
  <si>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</si>
  <si>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</si>
  <si>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</si>
  <si>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</si>
  <si>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</si>
  <si>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</si>
  <si>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</si>
  <si>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</si>
  <si>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</si>
  <si>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</si>
  <si>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</si>
  <si>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</si>
  <si>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</si>
  <si>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</si>
  <si>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</si>
  <si>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</si>
  <si>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</si>
  <si>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</si>
  <si>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</si>
  <si>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</si>
  <si>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</si>
  <si>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</si>
  <si>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</si>
  <si>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</si>
  <si>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</si>
  <si>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</si>
  <si>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</si>
  <si>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</si>
  <si>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</si>
  <si>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</si>
  <si>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</si>
  <si>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</si>
  <si>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</si>
  <si>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</si>
  <si>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</si>
  <si>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</si>
  <si>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</si>
  <si>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</si>
  <si>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</si>
  <si>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</si>
  <si>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</si>
  <si>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</si>
  <si>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</si>
  <si>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</si>
  <si>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</si>
  <si>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</si>
  <si>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</si>
  <si>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</si>
  <si>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</si>
  <si>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</si>
  <si>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</si>
  <si>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</si>
  <si>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</si>
  <si>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</si>
  <si>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</si>
  <si>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</si>
  <si>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</si>
  <si>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</si>
  <si>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</si>
  <si>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</si>
  <si>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</si>
  <si>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</si>
  <si>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</si>
  <si>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</si>
  <si>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</si>
  <si>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</si>
  <si>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</si>
  <si>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</si>
  <si>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</si>
  <si>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</si>
  <si>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</si>
  <si>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</si>
  <si>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</si>
  <si>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</si>
  <si>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</si>
  <si>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</si>
  <si>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</si>
  <si>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</si>
  <si>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</si>
  <si>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</si>
  <si>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</si>
  <si>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</si>
  <si>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</si>
  <si>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</si>
  <si>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</si>
  <si>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</si>
  <si>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</si>
  <si>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</si>
  <si>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</si>
  <si>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</si>
  <si>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</si>
  <si>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</si>
  <si>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</si>
  <si>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</si>
  <si>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</si>
  <si>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</si>
  <si>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</si>
  <si>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</si>
  <si>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</si>
  <si>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</si>
  <si>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</si>
  <si>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</si>
  <si>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</si>
  <si>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</si>
  <si>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</si>
  <si>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</si>
  <si>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</si>
  <si>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</si>
  <si>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</si>
  <si>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</si>
  <si>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</si>
  <si>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</si>
  <si>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</si>
  <si>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</si>
  <si>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</si>
  <si>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</si>
  <si>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</si>
  <si>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</si>
  <si>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</si>
  <si>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</si>
  <si>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</si>
  <si>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</si>
  <si>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</si>
  <si>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</si>
  <si>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</si>
  <si>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</si>
  <si>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</si>
  <si>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</si>
  <si>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</si>
  <si>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</si>
  <si>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</si>
  <si>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</si>
  <si>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</si>
  <si>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</si>
  <si>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</si>
  <si>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</si>
  <si>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</si>
  <si>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</si>
  <si>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</si>
  <si>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</si>
  <si>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</si>
  <si>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</si>
  <si>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</si>
  <si>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</si>
  <si>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</si>
  <si>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</si>
  <si>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</si>
  <si>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</si>
  <si>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</si>
  <si>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</si>
  <si>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</si>
  <si>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</si>
  <si>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</si>
  <si>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</si>
  <si>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</si>
  <si>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</si>
  <si>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</si>
  <si>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</si>
  <si>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</si>
  <si>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</si>
  <si>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</si>
  <si>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</si>
  <si>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</si>
  <si>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</si>
  <si>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</si>
  <si>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</si>
  <si>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</si>
  <si>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</si>
  <si>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</si>
  <si>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</si>
  <si>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</si>
  <si>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</si>
  <si>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</si>
  <si>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</si>
  <si>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</si>
  <si>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</si>
  <si>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</si>
  <si>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</si>
  <si>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</si>
  <si>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</si>
  <si>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</si>
  <si>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</si>
  <si>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</si>
  <si>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</si>
  <si>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</si>
  <si>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</si>
  <si>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</si>
  <si>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</si>
  <si>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</si>
  <si>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</si>
  <si>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</si>
  <si>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</si>
  <si>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</si>
  <si>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</si>
  <si>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</si>
  <si>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</si>
  <si>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</si>
  <si>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</si>
  <si>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</si>
  <si>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</si>
  <si>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</si>
  <si>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</si>
  <si>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</si>
  <si>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</si>
  <si>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</si>
  <si>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</si>
  <si>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</si>
  <si>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</si>
  <si>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</si>
  <si>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</si>
  <si>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</si>
  <si>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</si>
  <si>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</si>
  <si>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</si>
  <si>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</si>
  <si>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</si>
  <si>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</si>
  <si>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</si>
  <si>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</si>
  <si>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</si>
  <si>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</si>
  <si>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</si>
  <si>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</si>
  <si>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</si>
  <si>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</si>
  <si>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</si>
  <si>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</si>
  <si>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</si>
  <si>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</si>
  <si>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</si>
  <si>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</si>
  <si>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</si>
  <si>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</si>
  <si>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</si>
  <si>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</si>
  <si>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</si>
  <si>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</si>
  <si>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</si>
  <si>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</si>
  <si>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</si>
  <si>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</si>
  <si>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</si>
  <si>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</si>
  <si>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</si>
  <si>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</si>
  <si>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</si>
  <si>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</si>
  <si>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</si>
  <si>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</si>
  <si>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</si>
  <si>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</si>
  <si>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</si>
  <si>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</si>
  <si>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</si>
  <si>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</si>
  <si>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</si>
  <si>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</si>
  <si>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</si>
  <si>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</si>
  <si>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</si>
  <si>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</si>
  <si>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</si>
  <si>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</si>
  <si>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</si>
  <si>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</si>
  <si>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</si>
  <si>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</si>
  <si>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</si>
  <si>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</si>
  <si>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</si>
  <si>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</si>
  <si>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</si>
  <si>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</si>
  <si>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</si>
  <si>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</si>
  <si>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</si>
  <si>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</si>
  <si>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</si>
  <si>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</si>
  <si>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</si>
  <si>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</si>
  <si>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</si>
  <si>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</si>
  <si>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</si>
  <si>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</si>
  <si>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</si>
  <si>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</si>
  <si>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</si>
  <si>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</si>
  <si>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</si>
  <si>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</si>
  <si>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</si>
  <si>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</si>
  <si>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</si>
  <si>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</si>
  <si>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</si>
  <si>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</si>
  <si>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</si>
  <si>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</si>
  <si>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</si>
  <si>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</si>
  <si>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</si>
  <si>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</si>
  <si>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</si>
  <si>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</si>
  <si>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</si>
  <si>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</si>
  <si>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</si>
  <si>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</si>
  <si>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</si>
  <si>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</si>
  <si>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</si>
  <si>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</si>
  <si>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</si>
  <si>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</si>
  <si>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</si>
  <si>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</si>
  <si>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</si>
  <si>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</si>
  <si>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</si>
  <si>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</si>
  <si>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</si>
  <si>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</si>
  <si>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</si>
  <si>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</si>
  <si>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</si>
  <si>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</si>
  <si>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</si>
  <si>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</si>
  <si>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</si>
  <si>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</si>
  <si>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</si>
  <si>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</si>
  <si>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</si>
  <si>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</si>
  <si>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</si>
  <si>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</si>
  <si>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</si>
  <si>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</si>
  <si>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</si>
  <si>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</si>
  <si>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</si>
  <si>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</si>
  <si>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</si>
  <si>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</si>
  <si>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</si>
  <si>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</si>
  <si>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</si>
  <si>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</si>
  <si>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</si>
  <si>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</si>
  <si>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</si>
  <si>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</si>
  <si>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</si>
  <si>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</si>
  <si>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</si>
  <si>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</si>
  <si>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</si>
  <si>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</si>
  <si>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</si>
  <si>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</si>
  <si>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</si>
  <si>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</si>
  <si>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</si>
  <si>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</si>
  <si>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</si>
  <si>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</si>
  <si>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</si>
  <si>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</si>
  <si>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</si>
  <si>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</si>
  <si>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</si>
  <si>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</si>
  <si>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</si>
  <si>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</si>
  <si>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</si>
  <si>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</si>
  <si>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</si>
  <si>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</si>
  <si>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</si>
  <si>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</si>
  <si>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</si>
  <si>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</si>
  <si>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</si>
  <si>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</si>
  <si>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</si>
  <si>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</si>
  <si>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</si>
  <si>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</si>
  <si>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</si>
  <si>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</si>
  <si>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</si>
  <si>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</si>
  <si>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</si>
  <si>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</si>
  <si>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</si>
  <si>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</si>
  <si>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</si>
  <si>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</si>
  <si>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</si>
  <si>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</si>
  <si>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</si>
  <si>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</si>
  <si>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</si>
  <si>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</si>
  <si>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</si>
  <si>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</si>
  <si>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</si>
  <si>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</si>
  <si>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</si>
  <si>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</si>
  <si>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</si>
  <si>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</si>
  <si>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</si>
  <si>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</si>
  <si>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</si>
  <si>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</si>
  <si>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</si>
  <si>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</si>
  <si>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</si>
  <si>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</si>
  <si>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</si>
  <si>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</si>
  <si>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</si>
  <si>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</si>
  <si>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</si>
  <si>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</si>
  <si>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</si>
  <si>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</si>
  <si>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</si>
  <si>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</si>
  <si>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</si>
  <si>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</si>
  <si>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</si>
  <si>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</si>
  <si>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</si>
  <si>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</si>
  <si>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</si>
  <si>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</si>
  <si>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</si>
  <si>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</si>
  <si>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</si>
  <si>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</si>
  <si>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</si>
  <si>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</si>
  <si>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</si>
  <si>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</si>
  <si>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</si>
  <si>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</si>
  <si>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</si>
  <si>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</si>
  <si>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</si>
  <si>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</si>
  <si>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</si>
  <si>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</si>
  <si>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</si>
  <si>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</si>
  <si>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</si>
  <si>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</si>
  <si>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</si>
  <si>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</si>
  <si>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</si>
  <si>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</si>
  <si>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</si>
  <si>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</si>
  <si>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</si>
  <si>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</si>
  <si>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</si>
  <si>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</si>
  <si>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</si>
  <si>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</si>
  <si>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</si>
  <si>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</si>
  <si>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</si>
  <si>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</si>
  <si>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</si>
  <si>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</si>
  <si>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</si>
  <si>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</si>
  <si>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</si>
  <si>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</si>
  <si>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</si>
  <si>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</si>
  <si>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</si>
  <si>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</si>
  <si>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</si>
  <si>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</si>
  <si>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</si>
  <si>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</si>
  <si>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</si>
  <si>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</si>
  <si>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</si>
  <si>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</si>
  <si>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</si>
  <si>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</si>
  <si>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</si>
  <si>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</si>
  <si>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</si>
  <si>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</si>
  <si>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</si>
  <si>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</si>
  <si>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</si>
  <si>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</si>
  <si>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</si>
  <si>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</si>
  <si>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</si>
  <si>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</si>
  <si>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</si>
  <si>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</si>
  <si>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</si>
  <si>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</si>
  <si>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</si>
  <si>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</si>
  <si>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</si>
  <si>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</si>
  <si>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</si>
  <si>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</si>
  <si>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</si>
  <si>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</si>
  <si>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</si>
  <si>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</si>
  <si>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</si>
  <si>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</si>
  <si>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</si>
  <si>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</si>
  <si>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</si>
  <si>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</si>
  <si>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</si>
  <si>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</si>
  <si>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</si>
  <si>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</si>
  <si>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</si>
  <si>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</si>
  <si>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</si>
  <si>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</si>
  <si>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</si>
  <si>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</si>
  <si>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</si>
  <si>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</si>
  <si>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</si>
  <si>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</si>
  <si>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</si>
  <si>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</si>
  <si>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</si>
  <si>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</si>
  <si>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</si>
  <si>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</si>
  <si>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</si>
  <si>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</si>
  <si>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</si>
  <si>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</si>
  <si>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</si>
  <si>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</si>
  <si>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</si>
  <si>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</si>
  <si>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</si>
  <si>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</si>
  <si>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</si>
  <si>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</si>
  <si>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</si>
  <si>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</si>
  <si>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</si>
  <si>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</si>
  <si>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</si>
  <si>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</si>
  <si>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</si>
  <si>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</si>
  <si>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</si>
  <si>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</si>
  <si>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</si>
  <si>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</si>
  <si>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</si>
  <si>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</si>
  <si>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</si>
  <si>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</si>
  <si>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</si>
  <si>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</si>
  <si>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</si>
  <si>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</si>
  <si>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</si>
  <si>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</si>
  <si>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</si>
  <si>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</si>
  <si>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</si>
  <si>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</si>
  <si>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</si>
  <si>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</si>
  <si>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</si>
  <si>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</si>
  <si>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</si>
  <si>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</si>
  <si>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</si>
  <si>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</si>
  <si>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</si>
  <si>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</si>
  <si>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</si>
  <si>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</si>
  <si>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</si>
  <si>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</si>
  <si>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</si>
  <si>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</si>
  <si>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</si>
  <si>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</si>
  <si>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</si>
  <si>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</si>
  <si>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</si>
  <si>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</si>
  <si>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</si>
  <si>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</si>
  <si>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</si>
  <si>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</si>
  <si>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</si>
  <si>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</si>
  <si>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</si>
  <si>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</si>
  <si>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</si>
  <si>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</si>
  <si>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</si>
  <si>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</si>
  <si>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</si>
  <si>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</si>
  <si>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</si>
  <si>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</si>
  <si>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</si>
  <si>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</si>
  <si>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</si>
  <si>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</si>
  <si>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</si>
  <si>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</si>
  <si>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</si>
  <si>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</si>
  <si>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</si>
  <si>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</si>
  <si>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</si>
  <si>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</si>
  <si>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</si>
  <si>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</si>
  <si>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</si>
  <si>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</si>
  <si>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</si>
  <si>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</si>
  <si>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</si>
  <si>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</si>
  <si>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</si>
  <si>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</si>
  <si>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</si>
  <si>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</si>
  <si>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</si>
  <si>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</si>
  <si>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</si>
  <si>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</si>
  <si>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</si>
  <si>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</si>
  <si>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</si>
  <si>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</si>
  <si>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</si>
  <si>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</si>
  <si>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</si>
  <si>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</si>
  <si>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</si>
  <si>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</si>
  <si>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</si>
  <si>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</si>
  <si>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</si>
  <si>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</si>
  <si>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</si>
  <si>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</si>
  <si>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</si>
  <si>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</si>
  <si>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</si>
  <si>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</si>
  <si>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</si>
  <si>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</si>
  <si>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</si>
  <si>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</si>
  <si>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</si>
  <si>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</si>
  <si>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</si>
  <si>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</si>
  <si>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</si>
  <si>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</si>
  <si>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</si>
  <si>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</si>
  <si>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</si>
  <si>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</si>
  <si>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</si>
  <si>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</si>
  <si>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</si>
  <si>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</si>
  <si>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</si>
  <si>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</si>
  <si>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</si>
  <si>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</si>
  <si>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</si>
  <si>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</si>
  <si>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</si>
  <si>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</si>
  <si>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</si>
  <si>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</si>
  <si>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</si>
  <si>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</si>
  <si>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</si>
  <si>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</si>
  <si>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</si>
  <si>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</si>
  <si>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</si>
  <si>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</si>
  <si>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</si>
  <si>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</si>
  <si>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</si>
  <si>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</si>
  <si>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</si>
  <si>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</si>
  <si>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</si>
  <si>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</si>
  <si>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</si>
  <si>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</si>
  <si>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</si>
  <si>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</si>
  <si>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</si>
  <si>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</si>
  <si>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</si>
  <si>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</si>
  <si>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</si>
  <si>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</si>
  <si>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</si>
  <si>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</si>
  <si>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</si>
  <si>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</si>
  <si>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</si>
  <si>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</si>
  <si>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</si>
  <si>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</si>
  <si>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</si>
  <si>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</si>
  <si>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</si>
  <si>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</si>
  <si>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</si>
  <si>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</si>
  <si>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</si>
  <si>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</si>
  <si>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</si>
  <si>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</si>
  <si>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</si>
  <si>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</si>
  <si>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</si>
  <si>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</si>
  <si>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</si>
  <si>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</si>
  <si>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</si>
  <si>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</si>
  <si>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</si>
  <si>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</si>
  <si>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</si>
  <si>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</si>
  <si>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</si>
  <si>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</si>
  <si>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</si>
  <si>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</si>
  <si>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</si>
  <si>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</si>
  <si>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</si>
  <si>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</si>
  <si>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</si>
  <si>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</si>
  <si>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</si>
  <si>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</si>
  <si>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</si>
  <si>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</si>
  <si>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</si>
  <si>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</si>
  <si>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</si>
  <si>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</si>
  <si>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</si>
  <si>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</si>
  <si>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</si>
  <si>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</si>
  <si>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</si>
  <si>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</si>
  <si>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</si>
  <si>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</si>
  <si>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</si>
  <si>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</si>
  <si>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</si>
  <si>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</si>
  <si>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</si>
  <si>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</si>
  <si>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</si>
  <si>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</si>
  <si>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</si>
  <si>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</si>
  <si>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</si>
  <si>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</si>
  <si>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</si>
  <si>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</si>
  <si>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</si>
  <si>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</si>
  <si>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</si>
  <si>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</si>
  <si>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</si>
  <si>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</si>
  <si>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</si>
  <si>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</si>
  <si>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</si>
  <si>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</si>
  <si>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</si>
  <si>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</si>
  <si>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</si>
  <si>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</si>
  <si>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</si>
  <si>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</si>
  <si>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</si>
  <si>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</si>
  <si>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</si>
  <si>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</si>
  <si>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</si>
  <si>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</si>
  <si>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</si>
  <si>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</si>
  <si>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</si>
  <si>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</si>
  <si>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</si>
  <si>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</si>
  <si>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</si>
  <si>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</si>
  <si>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</si>
  <si>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</si>
  <si>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</si>
  <si>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</si>
  <si>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</si>
  <si>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</si>
  <si>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</si>
  <si>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</si>
  <si>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</si>
  <si>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</si>
  <si>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</si>
  <si>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</si>
  <si>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</si>
  <si>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</si>
  <si>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</si>
  <si>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</si>
  <si>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</si>
  <si>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</si>
  <si>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</si>
  <si>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</si>
  <si>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</si>
  <si>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</si>
  <si>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</si>
  <si>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</si>
  <si>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</si>
  <si>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</si>
  <si>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</si>
  <si>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</si>
  <si>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</si>
  <si>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</si>
  <si>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</si>
  <si>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</si>
  <si>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</si>
  <si>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</si>
  <si>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</si>
  <si>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</si>
  <si>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</si>
  <si>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</si>
  <si>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</si>
  <si>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</si>
  <si>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</si>
  <si>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</si>
  <si>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</si>
  <si>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</si>
  <si>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</si>
  <si>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</si>
  <si>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</si>
  <si>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</si>
  <si>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</si>
  <si>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</si>
  <si>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</si>
  <si>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</si>
  <si>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</si>
  <si>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</si>
  <si>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</si>
  <si>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</si>
  <si>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</si>
  <si>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</si>
  <si>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</si>
  <si>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</si>
  <si>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</si>
  <si>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</si>
  <si>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</si>
  <si>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</si>
  <si>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</si>
  <si>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</si>
  <si>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</si>
  <si>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</si>
  <si>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</si>
  <si>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</si>
  <si>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</si>
  <si>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</si>
  <si>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</si>
  <si>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</si>
  <si>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</si>
  <si>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</si>
  <si>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</si>
  <si>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</si>
  <si>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</si>
  <si>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</si>
  <si>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</si>
  <si>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</si>
  <si>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</si>
  <si>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</si>
  <si>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</si>
  <si>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</si>
  <si>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</si>
  <si>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</si>
  <si>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</si>
  <si>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</si>
  <si>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</si>
  <si>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</si>
  <si>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</si>
  <si>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</si>
  <si>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</si>
  <si>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</si>
  <si>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</si>
  <si>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</si>
  <si>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</si>
  <si>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</si>
  <si>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</si>
  <si>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</si>
  <si>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</si>
  <si>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</si>
  <si>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</si>
  <si>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</si>
  <si>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</si>
  <si>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</si>
  <si>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</si>
  <si>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</si>
  <si>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</si>
  <si>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</si>
  <si>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</si>
  <si>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</si>
  <si>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</si>
  <si>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</si>
  <si>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</si>
  <si>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</si>
  <si>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</si>
  <si>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</si>
  <si>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</si>
  <si>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</si>
  <si>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</si>
  <si>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</si>
  <si>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</si>
  <si>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</si>
  <si>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</si>
  <si>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</si>
  <si>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</si>
  <si>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</si>
  <si>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</si>
  <si>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</si>
  <si>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</si>
  <si>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</si>
  <si>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</si>
  <si>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</si>
  <si>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</si>
  <si>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</si>
  <si>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</si>
  <si>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</si>
  <si>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</si>
  <si>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</si>
  <si>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</si>
  <si>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</si>
  <si>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</si>
  <si>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</si>
  <si>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</si>
  <si>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</si>
  <si>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</si>
  <si>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</si>
  <si>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</si>
  <si>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</si>
  <si>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</si>
  <si>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</si>
  <si>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</si>
  <si>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</si>
  <si>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</si>
  <si>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</si>
  <si>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</si>
  <si>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</si>
  <si>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</si>
  <si>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</si>
  <si>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</si>
  <si>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</si>
  <si>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</si>
  <si>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</si>
  <si>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</si>
  <si>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</si>
  <si>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</si>
  <si>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</si>
  <si>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</si>
  <si>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</si>
  <si>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</si>
  <si>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</si>
  <si>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</si>
  <si>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</si>
  <si>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</si>
  <si>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</si>
  <si>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</si>
  <si>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</si>
  <si>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</si>
  <si>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</si>
  <si>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</si>
  <si>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</si>
  <si>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</si>
  <si>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</si>
  <si>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</si>
  <si>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</si>
  <si>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</si>
  <si>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</si>
  <si>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</si>
  <si>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</si>
  <si>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</si>
  <si>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</si>
  <si>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</si>
  <si>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</si>
  <si>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</si>
  <si>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</si>
  <si>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</si>
  <si>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</si>
  <si>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</si>
  <si>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</si>
  <si>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</si>
  <si>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</si>
  <si>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</si>
  <si>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</si>
  <si>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</si>
  <si>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</si>
  <si>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</si>
  <si>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</si>
  <si>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</si>
  <si>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</si>
  <si>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</si>
  <si>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</si>
  <si>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</si>
  <si>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</si>
  <si>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</si>
  <si>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</si>
  <si>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</si>
  <si>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</si>
  <si>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</si>
  <si>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</si>
  <si>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</si>
  <si>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</si>
  <si>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</si>
  <si>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</si>
  <si>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</si>
  <si>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</si>
  <si>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</si>
  <si>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</si>
  <si>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</si>
  <si>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</si>
  <si>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</si>
  <si>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</si>
  <si>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</si>
  <si>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</si>
  <si>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</si>
  <si>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</si>
  <si>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</si>
  <si>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</si>
  <si>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</si>
  <si>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</si>
  <si>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</si>
  <si>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</si>
  <si>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</si>
  <si>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</si>
  <si>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</si>
  <si>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</si>
  <si>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</si>
  <si>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</si>
  <si>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</si>
  <si>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</si>
  <si>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</si>
  <si>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</si>
  <si>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</si>
  <si>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</si>
  <si>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</si>
  <si>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</si>
  <si>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</si>
  <si>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</si>
  <si>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</si>
  <si>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</si>
  <si>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</si>
  <si>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</si>
  <si>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</si>
  <si>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</si>
  <si>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</si>
  <si>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</si>
  <si>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</si>
  <si>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</si>
  <si>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</si>
  <si>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</si>
  <si>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</si>
  <si>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</si>
  <si>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</si>
  <si>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</si>
  <si>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</si>
  <si>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</si>
  <si>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</si>
  <si>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</si>
  <si>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</si>
  <si>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</si>
  <si>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</si>
  <si>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</si>
  <si>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</si>
  <si>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</si>
  <si>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</si>
  <si>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</si>
  <si>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</si>
  <si>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</si>
  <si>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</si>
  <si>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</si>
  <si>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</si>
  <si>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</si>
  <si>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</si>
  <si>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</si>
  <si>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</si>
  <si>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</si>
  <si>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</si>
  <si>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</si>
  <si>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</si>
  <si>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</si>
  <si>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</si>
  <si>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</si>
  <si>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</si>
  <si>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</si>
  <si>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</si>
  <si>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</si>
  <si>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</si>
  <si>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</si>
  <si>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</si>
  <si>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</si>
  <si>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</si>
  <si>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</si>
  <si>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</si>
  <si>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</si>
  <si>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</si>
  <si>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</si>
  <si>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</si>
  <si>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</si>
  <si>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</si>
  <si>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</si>
  <si>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</si>
  <si>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</si>
  <si>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</si>
  <si>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</si>
  <si>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</si>
  <si>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</si>
  <si>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</si>
  <si>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</si>
  <si>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</si>
  <si>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</si>
  <si>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</si>
  <si>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</si>
  <si>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</si>
  <si>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</si>
  <si>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</si>
  <si>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</si>
  <si>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</si>
  <si>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</si>
  <si>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</si>
  <si>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</si>
  <si>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</si>
  <si>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</si>
  <si>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</si>
  <si>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</si>
  <si>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</si>
  <si>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</si>
  <si>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</si>
  <si>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</si>
  <si>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</si>
  <si>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</si>
  <si>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</si>
  <si>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</si>
  <si>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</si>
  <si>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</si>
  <si>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</si>
  <si>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</si>
  <si>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</si>
  <si>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</si>
  <si>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</si>
  <si>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</si>
  <si>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</si>
  <si>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</si>
  <si>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</si>
  <si>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</si>
  <si>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</si>
  <si>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</si>
  <si>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</si>
  <si>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</si>
  <si>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</si>
  <si>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</si>
  <si>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</si>
  <si>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</si>
  <si>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</si>
  <si>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</si>
  <si>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</si>
  <si>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</si>
  <si>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</si>
  <si>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</si>
  <si>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</si>
  <si>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</si>
  <si>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</si>
  <si>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</si>
  <si>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</si>
  <si>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</si>
  <si>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</si>
  <si>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</si>
  <si>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</si>
  <si>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</si>
  <si>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</si>
  <si>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</si>
  <si>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</si>
  <si>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</si>
  <si>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</si>
  <si>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</si>
  <si>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</si>
  <si>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</si>
  <si>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</si>
  <si>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</si>
  <si>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</si>
  <si>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</si>
  <si>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</si>
  <si>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</si>
  <si>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</si>
  <si>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</si>
  <si>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</si>
  <si>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</si>
  <si>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</si>
  <si>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</si>
  <si>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</si>
  <si>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</si>
  <si>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</si>
  <si>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</si>
  <si>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</si>
  <si>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</si>
  <si>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</si>
  <si>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</si>
  <si>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</si>
  <si>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</si>
  <si>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</si>
  <si>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</si>
  <si>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</si>
  <si>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</si>
  <si>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</si>
  <si>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</si>
  <si>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</si>
  <si>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</si>
  <si>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</si>
  <si>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</si>
  <si>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</si>
  <si>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</si>
  <si>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</si>
  <si>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</si>
  <si>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</si>
  <si>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</si>
  <si>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</si>
  <si>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</si>
  <si>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</si>
  <si>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</si>
  <si>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</si>
  <si>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</si>
  <si>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</si>
  <si>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</si>
  <si>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</si>
  <si>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</si>
  <si>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</si>
  <si>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</si>
  <si>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</si>
  <si>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</si>
  <si>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</si>
  <si>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</si>
  <si>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</si>
  <si>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</si>
  <si>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</si>
  <si>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</si>
  <si>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</si>
  <si>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</si>
  <si>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</si>
  <si>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</si>
  <si>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</si>
  <si>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</si>
  <si>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</si>
  <si>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</si>
  <si>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</si>
  <si>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</si>
  <si>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</si>
  <si>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</si>
  <si>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</si>
  <si>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</si>
  <si>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</si>
  <si>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</si>
  <si>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</si>
  <si>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</si>
  <si>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</si>
  <si>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</si>
  <si>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</si>
  <si>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</si>
  <si>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</si>
  <si>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</si>
  <si>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</si>
  <si>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</si>
  <si>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</si>
  <si>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</si>
  <si>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</si>
  <si>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</si>
  <si>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</si>
  <si>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</si>
  <si>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</si>
  <si>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</si>
  <si>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</si>
  <si>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</si>
  <si>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</si>
  <si>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</si>
  <si>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</si>
  <si>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</si>
  <si>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</si>
  <si>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</si>
  <si>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</si>
  <si>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</si>
  <si>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</si>
  <si>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</si>
  <si>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</si>
  <si>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</si>
  <si>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</si>
  <si>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</si>
  <si>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</si>
  <si>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</si>
  <si>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</si>
  <si>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</si>
  <si>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</si>
  <si>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</si>
  <si>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</si>
  <si>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</si>
  <si>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</si>
  <si>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</si>
  <si>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</si>
  <si>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</si>
  <si>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</si>
  <si>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</si>
  <si>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</si>
  <si>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</si>
  <si>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</si>
  <si>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</si>
  <si>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</si>
  <si>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</si>
  <si>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</si>
  <si>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</si>
  <si>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</si>
  <si>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</si>
  <si>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</si>
  <si>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</si>
  <si>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</si>
  <si>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</si>
  <si>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</si>
  <si>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</si>
  <si>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</si>
  <si>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</si>
  <si>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</si>
  <si>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</si>
  <si>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</si>
  <si>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</si>
  <si>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</si>
  <si>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</si>
  <si>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</si>
  <si>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</si>
  <si>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</si>
  <si>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</si>
  <si>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</si>
  <si>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</si>
  <si>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</si>
  <si>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</si>
  <si>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</si>
  <si>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</si>
  <si>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</si>
  <si>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</si>
  <si>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</si>
  <si>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</si>
  <si>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</si>
  <si>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</si>
  <si>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</si>
  <si>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</si>
  <si>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</si>
  <si>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</si>
  <si>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</si>
  <si>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</si>
  <si>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</si>
  <si>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</si>
  <si>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</si>
  <si>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</si>
  <si>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</si>
  <si>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</si>
  <si>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</si>
  <si>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</si>
  <si>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</si>
  <si>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</si>
  <si>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</si>
  <si>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</si>
  <si>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</si>
  <si>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</si>
  <si>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</si>
  <si>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</si>
  <si>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</si>
  <si>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</si>
  <si>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</si>
  <si>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</si>
  <si>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</si>
  <si>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</si>
  <si>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</si>
  <si>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</si>
  <si>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</si>
  <si>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</si>
  <si>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</si>
  <si>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</si>
  <si>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</si>
  <si>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</si>
  <si>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</si>
  <si>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</si>
  <si>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</si>
  <si>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</si>
  <si>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</si>
  <si>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</si>
  <si>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</si>
  <si>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</si>
  <si>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</si>
  <si>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</si>
  <si>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</si>
  <si>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</si>
  <si>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</si>
  <si>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</si>
  <si>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</si>
  <si>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</si>
  <si>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</si>
  <si>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</si>
  <si>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</si>
  <si>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</si>
  <si>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</si>
  <si>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</si>
  <si>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</si>
  <si>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</si>
  <si>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</si>
  <si>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</si>
  <si>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</si>
  <si>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</si>
  <si>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</si>
  <si>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</si>
  <si>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</si>
  <si>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</si>
  <si>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</si>
  <si>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</si>
  <si>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</si>
  <si>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</si>
  <si>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</si>
  <si>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</si>
  <si>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</si>
  <si>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</si>
  <si>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</si>
  <si>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</si>
  <si>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</si>
  <si>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</si>
  <si>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</si>
  <si>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</si>
  <si>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</si>
  <si>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</si>
  <si>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</si>
  <si>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</si>
  <si>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</si>
  <si>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</si>
  <si>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</si>
  <si>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</si>
  <si>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</si>
  <si>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</si>
  <si>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</si>
  <si>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</si>
  <si>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</si>
  <si>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</si>
  <si>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</si>
  <si>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</si>
  <si>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</si>
  <si>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</si>
  <si>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</si>
  <si>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</si>
  <si>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</si>
  <si>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</si>
  <si>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</si>
  <si>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</si>
  <si>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</si>
  <si>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</si>
  <si>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</si>
  <si>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</si>
  <si>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</si>
  <si>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</si>
  <si>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</si>
  <si>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</si>
  <si>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</si>
  <si>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</si>
  <si>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</si>
  <si>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</si>
  <si>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</si>
  <si>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</si>
  <si>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</si>
  <si>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</si>
  <si>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</si>
  <si>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</si>
  <si>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</si>
  <si>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</si>
  <si>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</si>
  <si>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</si>
  <si>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</si>
  <si>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</si>
  <si>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</si>
  <si>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</si>
  <si>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</si>
  <si>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</si>
  <si>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</si>
  <si>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</si>
  <si>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</si>
  <si>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</si>
  <si>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</si>
  <si>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</si>
  <si>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</si>
  <si>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</si>
  <si>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</si>
  <si>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</si>
  <si>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</si>
  <si>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</si>
  <si>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</si>
  <si>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</si>
  <si>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</si>
  <si>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</si>
  <si>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</si>
  <si>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</si>
  <si>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</si>
  <si>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</si>
  <si>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</si>
  <si>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</si>
  <si>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</si>
  <si>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</si>
  <si>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</si>
  <si>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</si>
  <si>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</si>
  <si>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</si>
  <si>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</si>
  <si>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</si>
  <si>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</si>
  <si>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</si>
  <si>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</si>
  <si>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</si>
  <si>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</si>
  <si>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</si>
  <si>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</si>
  <si>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</si>
  <si>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</si>
  <si>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</si>
  <si>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</si>
  <si>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</si>
  <si>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</si>
  <si>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</si>
  <si>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</si>
  <si>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</si>
  <si>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</si>
  <si>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</si>
  <si>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</si>
  <si>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</si>
  <si>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</si>
  <si>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</si>
  <si>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</si>
  <si>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</si>
  <si>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</si>
  <si>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</si>
  <si>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</si>
  <si>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</si>
  <si>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</si>
  <si>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</si>
  <si>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</si>
  <si>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</si>
  <si>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</si>
  <si>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</si>
  <si>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</si>
  <si>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</si>
  <si>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</si>
  <si>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</si>
  <si>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</si>
  <si>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</si>
  <si>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</si>
  <si>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</si>
  <si>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</si>
  <si>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</si>
  <si>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</si>
  <si>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</si>
  <si>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</si>
  <si>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</si>
  <si>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</si>
  <si>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</si>
  <si>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</si>
  <si>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</si>
  <si>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</si>
  <si>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</si>
  <si>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</si>
  <si>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</si>
  <si>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</si>
  <si>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</si>
  <si>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</si>
  <si>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</si>
  <si>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</si>
  <si>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</si>
  <si>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</si>
  <si>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</si>
  <si>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</si>
  <si>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</si>
  <si>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</si>
  <si>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</si>
  <si>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</si>
  <si>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</si>
  <si>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</si>
  <si>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</si>
  <si>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</si>
  <si>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</si>
  <si>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</si>
  <si>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</si>
  <si>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</si>
  <si>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</si>
  <si>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</si>
  <si>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</si>
  <si>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</si>
  <si>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</si>
  <si>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</si>
  <si>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</si>
  <si>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</si>
  <si>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</si>
  <si>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</si>
  <si>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</si>
  <si>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</si>
  <si>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</si>
  <si>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</si>
  <si>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</si>
  <si>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</si>
  <si>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</si>
  <si>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</si>
  <si>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</si>
  <si>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</si>
  <si>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</si>
  <si>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</si>
  <si>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</si>
  <si>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</si>
  <si>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</si>
  <si>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</si>
  <si>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</si>
  <si>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</si>
  <si>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</si>
  <si>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</si>
  <si>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</si>
  <si>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</si>
  <si>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</si>
  <si>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</si>
  <si>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</si>
  <si>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</si>
  <si>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</si>
  <si>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</si>
  <si>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</si>
  <si>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</si>
  <si>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</si>
  <si>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</si>
  <si>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</si>
  <si>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</si>
  <si>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</si>
  <si>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</si>
  <si>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</si>
  <si>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</si>
  <si>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</si>
  <si>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</si>
  <si>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</si>
  <si>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</si>
  <si>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</si>
  <si>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</si>
  <si>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</si>
  <si>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</si>
  <si>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</si>
  <si>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</si>
  <si>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</si>
  <si>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</si>
  <si>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</si>
  <si>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</si>
  <si>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</si>
  <si>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</si>
  <si>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</si>
  <si>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</si>
  <si>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</si>
  <si>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</si>
  <si>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</si>
  <si>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</si>
  <si>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</si>
  <si>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</si>
  <si>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</si>
  <si>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</si>
  <si>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</si>
  <si>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</si>
  <si>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</si>
  <si>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</si>
  <si>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</si>
  <si>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</si>
  <si>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</si>
  <si>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</si>
  <si>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</si>
  <si>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</si>
  <si>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</si>
  <si>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</si>
  <si>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</si>
  <si>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</si>
  <si>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</si>
  <si>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</si>
  <si>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</si>
  <si>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</si>
  <si>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</si>
  <si>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</si>
  <si>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</si>
  <si>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</si>
  <si>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</si>
  <si>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</si>
  <si>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</si>
  <si>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</si>
  <si>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</si>
  <si>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</si>
  <si>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</si>
  <si>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</si>
  <si>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</si>
  <si>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</si>
  <si>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</si>
  <si>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</si>
  <si>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</si>
  <si>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</si>
  <si>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</si>
  <si>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</si>
  <si>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</si>
  <si>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</si>
  <si>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</si>
  <si>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</si>
  <si>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</si>
  <si>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</si>
  <si>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</si>
  <si>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</si>
  <si>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</si>
  <si>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</si>
  <si>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</si>
  <si>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</si>
  <si>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</si>
  <si>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</si>
  <si>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</si>
  <si>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</si>
  <si>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</si>
  <si>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</si>
  <si>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</si>
  <si>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</si>
  <si>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</si>
  <si>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</si>
  <si>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</si>
  <si>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</si>
  <si>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</si>
  <si>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</si>
  <si>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</si>
  <si>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</si>
  <si>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</si>
  <si>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</si>
  <si>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</si>
  <si>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</si>
  <si>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</si>
  <si>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</si>
  <si>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</si>
  <si>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</si>
  <si>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</si>
  <si>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</si>
  <si>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</si>
  <si>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</si>
  <si>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</si>
  <si>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</si>
  <si>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</si>
  <si>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</si>
  <si>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</si>
  <si>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</si>
  <si>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</si>
  <si>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</si>
  <si>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</si>
  <si>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</si>
  <si>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</si>
  <si>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</si>
  <si>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</si>
  <si>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</si>
  <si>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</si>
  <si>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</si>
  <si>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</si>
  <si>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</si>
  <si>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</si>
  <si>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</si>
  <si>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</si>
  <si>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</si>
  <si>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</si>
  <si>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</si>
  <si>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</si>
  <si>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</si>
  <si>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</si>
  <si>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</si>
  <si>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</si>
  <si>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</si>
  <si>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</si>
  <si>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</si>
  <si>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</si>
  <si>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</si>
  <si>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</si>
  <si>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</si>
  <si>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</si>
  <si>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</si>
  <si>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</si>
  <si>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</si>
  <si>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</si>
  <si>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</si>
  <si>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</si>
  <si>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</si>
  <si>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</si>
  <si>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</si>
  <si>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</si>
  <si>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</si>
  <si>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</si>
  <si>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</si>
  <si>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</si>
  <si>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</si>
  <si>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</si>
  <si>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</si>
  <si>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</si>
  <si>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</si>
  <si>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</si>
  <si>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</si>
  <si>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</si>
  <si>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</si>
  <si>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</si>
  <si>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</si>
  <si>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</si>
  <si>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</si>
  <si>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</si>
  <si>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</si>
  <si>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</si>
  <si>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</si>
  <si>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</si>
  <si>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</si>
  <si>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</si>
  <si>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</si>
  <si>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</si>
  <si>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</si>
  <si>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</si>
  <si>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</si>
  <si>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</si>
  <si>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</si>
  <si>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</si>
  <si>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</si>
  <si>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</si>
  <si>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</si>
  <si>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</si>
  <si>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</si>
  <si>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</si>
  <si>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</si>
  <si>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</si>
  <si>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</si>
  <si>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</si>
  <si>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</si>
  <si>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</si>
  <si>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</si>
  <si>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</si>
  <si>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</si>
  <si>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</si>
  <si>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</si>
  <si>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</si>
  <si>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</si>
  <si>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</si>
  <si>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</si>
  <si>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</si>
  <si>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</si>
  <si>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</si>
  <si>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</si>
  <si>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</si>
  <si>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</si>
  <si>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</si>
  <si>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</si>
  <si>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</si>
  <si>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</si>
  <si>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</si>
  <si>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</si>
  <si>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</si>
  <si>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</si>
  <si>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</si>
  <si>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</si>
  <si>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</si>
  <si>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</si>
  <si>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</si>
  <si>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</si>
  <si>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</si>
  <si>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</si>
  <si>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</si>
  <si>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</si>
  <si>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</si>
  <si>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</si>
  <si>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</si>
  <si>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</si>
  <si>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</si>
  <si>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</si>
  <si>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</si>
  <si>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</si>
  <si>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</si>
  <si>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</si>
  <si>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</si>
  <si>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</si>
  <si>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</si>
  <si>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</si>
  <si>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</si>
  <si>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</si>
  <si>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</si>
  <si>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</si>
  <si>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</si>
  <si>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</si>
  <si>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</si>
  <si>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</si>
  <si>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</si>
  <si>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</si>
  <si>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</si>
  <si>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</si>
  <si>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</si>
  <si>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</si>
  <si>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</si>
  <si>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</si>
  <si>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</si>
  <si>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</si>
  <si>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</si>
  <si>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</si>
  <si>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</si>
  <si>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</si>
  <si>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</si>
  <si>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</si>
  <si>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</si>
  <si>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</si>
  <si>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</si>
  <si>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</si>
  <si>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</si>
  <si>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</si>
  <si>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</si>
  <si>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</si>
  <si>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</si>
  <si>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</si>
  <si>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</si>
  <si>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</si>
  <si>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</si>
  <si>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</si>
  <si>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</si>
  <si>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</si>
  <si>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</si>
  <si>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</si>
  <si>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</si>
  <si>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</si>
  <si>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</si>
  <si>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</si>
  <si>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</si>
  <si>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</si>
  <si>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</si>
  <si>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</si>
  <si>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</si>
  <si>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</si>
  <si>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</si>
  <si>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</si>
  <si>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</si>
  <si>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</si>
  <si>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</si>
  <si>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</si>
  <si>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</si>
  <si>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</si>
  <si>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</si>
  <si>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</si>
  <si>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</si>
  <si>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</si>
  <si>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</si>
  <si>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</si>
  <si>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</si>
  <si>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</si>
  <si>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</si>
  <si>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</si>
  <si>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</si>
  <si>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</si>
  <si>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</si>
  <si>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</si>
  <si>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</si>
  <si>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</si>
  <si>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</si>
  <si>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</si>
  <si>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</si>
  <si>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</si>
  <si>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</si>
  <si>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</si>
  <si>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</si>
  <si>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</si>
  <si>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</si>
  <si>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</si>
  <si>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</si>
  <si>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</si>
  <si>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</si>
  <si>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</si>
  <si>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</si>
  <si>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</si>
  <si>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</si>
  <si>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</si>
  <si>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</si>
  <si>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</si>
  <si>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</si>
  <si>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</si>
  <si>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</si>
  <si>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</si>
  <si>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</si>
  <si>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</si>
  <si>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</si>
  <si>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</si>
  <si>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</si>
  <si>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</si>
  <si>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</si>
  <si>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</si>
  <si>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</si>
  <si>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</si>
  <si>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</si>
  <si>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</si>
  <si>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</si>
  <si>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</si>
  <si>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</si>
  <si>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</si>
  <si>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</si>
  <si>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</si>
  <si>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</si>
  <si>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</si>
  <si>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</si>
  <si>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</si>
  <si>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</si>
  <si>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</si>
  <si>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</si>
  <si>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</si>
  <si>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</si>
  <si>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</si>
  <si>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</si>
  <si>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</si>
  <si>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</si>
  <si>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</si>
  <si>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</si>
  <si>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</si>
  <si>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</si>
  <si>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</si>
  <si>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</si>
  <si>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</si>
  <si>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</si>
  <si>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</si>
  <si>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</si>
  <si>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</si>
  <si>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</si>
  <si>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</si>
  <si>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</si>
  <si>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</si>
  <si>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</si>
  <si>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</si>
  <si>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</si>
  <si>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</si>
  <si>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</si>
  <si>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</si>
  <si>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</si>
  <si>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</si>
  <si>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</si>
  <si>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</si>
  <si>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</si>
  <si>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</si>
  <si>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</si>
  <si>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</si>
  <si>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</si>
  <si>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</si>
  <si>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</si>
  <si>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</si>
  <si>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</si>
  <si>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</si>
  <si>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</si>
  <si>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</si>
  <si>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</si>
  <si>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</si>
  <si>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</si>
  <si>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</si>
  <si>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</si>
  <si>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</si>
  <si>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</si>
  <si>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</si>
  <si>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</si>
  <si>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</si>
  <si>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</si>
  <si>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</si>
  <si>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</si>
  <si>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</si>
  <si>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</si>
  <si>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</si>
  <si>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</si>
  <si>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</si>
  <si>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</si>
  <si>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</si>
  <si>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</si>
  <si>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</si>
  <si>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</si>
  <si>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</si>
  <si>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</si>
  <si>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</si>
  <si>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</si>
  <si>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</si>
  <si>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</si>
  <si>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</si>
  <si>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</si>
  <si>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</si>
  <si>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</si>
  <si>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</si>
  <si>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</si>
  <si>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</si>
  <si>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</si>
  <si>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</si>
  <si>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</si>
  <si>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</si>
  <si>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</si>
  <si>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</si>
  <si>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</si>
  <si>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</si>
  <si>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</si>
  <si>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</si>
  <si>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</si>
  <si>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</si>
  <si>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</si>
  <si>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</si>
  <si>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</si>
  <si>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</si>
  <si>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</si>
  <si>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</si>
  <si>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</si>
  <si>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</si>
  <si>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</si>
  <si>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</si>
  <si>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</si>
  <si>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</si>
  <si>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</si>
  <si>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</si>
  <si>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</si>
  <si>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</si>
  <si>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</si>
  <si>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</si>
  <si>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</si>
  <si>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</si>
  <si>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</si>
  <si>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</si>
  <si>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</si>
  <si>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</si>
  <si>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</si>
  <si>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</si>
  <si>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</si>
  <si>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</si>
  <si>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</si>
  <si>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</si>
  <si>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</si>
  <si>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</si>
  <si>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</si>
  <si>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</si>
  <si>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</si>
  <si>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</si>
  <si>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</si>
  <si>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</si>
  <si>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</si>
  <si>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</si>
  <si>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</si>
  <si>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</si>
  <si>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</si>
  <si>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</si>
  <si>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</si>
  <si>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</si>
  <si>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</si>
  <si>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</si>
  <si>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</si>
  <si>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</si>
  <si>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</si>
  <si>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</si>
  <si>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</si>
  <si>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</si>
  <si>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</si>
  <si>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</si>
  <si>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</si>
  <si>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</si>
  <si>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</si>
  <si>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</si>
  <si>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</si>
  <si>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</si>
  <si>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</si>
  <si>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</si>
  <si>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</si>
  <si>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</si>
  <si>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</si>
  <si>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</si>
  <si>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</si>
  <si>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</si>
  <si>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</si>
  <si>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</si>
  <si>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</si>
  <si>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</si>
  <si>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</si>
  <si>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</si>
  <si>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</si>
  <si>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</si>
  <si>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</si>
  <si>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</si>
  <si>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</si>
  <si>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</si>
  <si>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</si>
  <si>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</si>
  <si>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</si>
  <si>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</si>
  <si>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</si>
  <si>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</si>
  <si>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</si>
  <si>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</si>
  <si>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</si>
  <si>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</si>
  <si>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</si>
  <si>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</si>
  <si>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</si>
  <si>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</si>
  <si>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</si>
  <si>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</si>
  <si>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</si>
  <si>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</si>
  <si>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</si>
  <si>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</si>
  <si>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</si>
  <si>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</si>
  <si>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</si>
  <si>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</si>
  <si>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</si>
  <si>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</si>
  <si>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</si>
  <si>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</si>
  <si>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</si>
  <si>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</si>
  <si>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</si>
  <si>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</si>
  <si>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</si>
  <si>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</si>
  <si>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</si>
  <si>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</si>
  <si>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</si>
  <si>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</si>
  <si>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</si>
  <si>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</si>
  <si>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</si>
  <si>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</si>
  <si>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</si>
  <si>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</si>
  <si>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</si>
  <si>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</si>
  <si>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</si>
  <si>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</si>
  <si>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</si>
  <si>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</si>
  <si>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</si>
  <si>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</si>
  <si>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</si>
  <si>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</si>
  <si>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</si>
  <si>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</si>
  <si>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</si>
  <si>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</si>
  <si>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</si>
  <si>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</si>
  <si>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</si>
  <si>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</si>
  <si>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</si>
  <si>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</si>
  <si>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</si>
  <si>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</si>
  <si>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</si>
  <si>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</si>
  <si>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</si>
  <si>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</si>
  <si>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</si>
  <si>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</si>
  <si>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</si>
  <si>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</si>
  <si>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</si>
  <si>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</si>
  <si>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</si>
  <si>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</si>
  <si>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</si>
  <si>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</si>
  <si>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</si>
  <si>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</si>
  <si>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</si>
  <si>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</si>
  <si>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</si>
  <si>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</si>
  <si>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</si>
  <si>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</si>
  <si>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</si>
  <si>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</si>
  <si>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</si>
  <si>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</si>
  <si>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</si>
  <si>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</si>
  <si>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</si>
  <si>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</si>
  <si>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</si>
  <si>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</si>
  <si>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</si>
  <si>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</si>
  <si>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</si>
  <si>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</si>
  <si>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</si>
  <si>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</si>
  <si>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</si>
  <si>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</si>
  <si>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</si>
  <si>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</si>
  <si>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</si>
  <si>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</si>
  <si>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</si>
  <si>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</si>
  <si>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</si>
  <si>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</si>
  <si>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</si>
  <si>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</si>
  <si>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</si>
  <si>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</si>
  <si>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</si>
  <si>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</si>
  <si>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</si>
  <si>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</si>
  <si>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</si>
  <si>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</si>
  <si>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</si>
  <si>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</si>
  <si>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</si>
  <si>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</si>
  <si>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</si>
  <si>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</si>
  <si>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</si>
  <si>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</si>
  <si>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</si>
  <si>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</si>
  <si>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</si>
  <si>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</si>
  <si>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</si>
  <si>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</si>
  <si>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</si>
  <si>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</si>
  <si>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</si>
  <si>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</si>
  <si>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</si>
  <si>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</si>
  <si>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</si>
  <si>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</si>
  <si>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</si>
  <si>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</si>
  <si>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</si>
  <si>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</si>
  <si>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</si>
  <si>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</si>
  <si>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</si>
  <si>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</si>
  <si>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</si>
  <si>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</si>
  <si>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</si>
  <si>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</si>
  <si>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</si>
  <si>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</si>
  <si>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</si>
  <si>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</si>
  <si>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</si>
  <si>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</si>
  <si>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</si>
  <si>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</si>
  <si>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</si>
  <si>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</si>
  <si>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</si>
  <si>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</si>
  <si>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</si>
  <si>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</si>
  <si>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</si>
  <si>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</si>
  <si>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</si>
  <si>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</si>
  <si>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</si>
  <si>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</si>
  <si>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</si>
  <si>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</si>
  <si>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</si>
  <si>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</si>
  <si>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</si>
  <si>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</si>
  <si>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</si>
  <si>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</si>
  <si>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</si>
  <si>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</si>
  <si>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</si>
  <si>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</si>
  <si>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</si>
  <si>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</si>
  <si>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</si>
  <si>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</si>
  <si>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</si>
  <si>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</si>
  <si>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</si>
  <si>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</si>
  <si>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</si>
  <si>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</si>
  <si>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</si>
  <si>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</si>
  <si>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</si>
  <si>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</si>
  <si>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</si>
  <si>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</si>
  <si>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</si>
  <si>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</si>
  <si>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</si>
  <si>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</si>
  <si>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</si>
  <si>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</si>
  <si>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</si>
  <si>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</si>
  <si>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</si>
  <si>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</si>
  <si>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</si>
  <si>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</si>
  <si>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</si>
  <si>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</si>
  <si>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</si>
  <si>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</si>
  <si>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</si>
  <si>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</si>
  <si>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</si>
  <si>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</si>
  <si>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</si>
  <si>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</si>
  <si>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</si>
  <si>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</si>
  <si>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</si>
  <si>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</si>
  <si>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</si>
  <si>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</si>
  <si>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</si>
  <si>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</si>
  <si>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</si>
  <si>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</si>
  <si>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</si>
  <si>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</si>
  <si>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</si>
  <si>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</si>
  <si>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</si>
  <si>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</si>
  <si>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</si>
  <si>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</si>
  <si>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</si>
  <si>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</si>
  <si>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</si>
  <si>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</si>
  <si>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</si>
  <si>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</si>
  <si>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</si>
  <si>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</si>
  <si>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</si>
  <si>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</si>
  <si>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</si>
  <si>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</si>
  <si>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</si>
  <si>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</si>
  <si>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</si>
  <si>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</si>
  <si>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</si>
  <si>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</si>
  <si>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</si>
  <si>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</si>
  <si>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</si>
  <si>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</si>
  <si>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</si>
  <si>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</si>
  <si>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</si>
  <si>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</si>
  <si>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</si>
  <si>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</si>
  <si>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</si>
  <si>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</si>
  <si>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</si>
  <si>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</si>
  <si>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</si>
  <si>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</si>
  <si>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</si>
  <si>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</si>
  <si>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</si>
  <si>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</si>
  <si>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</si>
  <si>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</si>
  <si>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</si>
  <si>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</si>
  <si>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</si>
  <si>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</si>
  <si>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</si>
  <si>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</si>
  <si>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</si>
  <si>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</si>
  <si>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</si>
  <si>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</si>
  <si>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</si>
  <si>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</si>
  <si>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</si>
  <si>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</si>
  <si>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</si>
  <si>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</si>
  <si>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</si>
  <si>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</si>
  <si>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</si>
  <si>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</si>
  <si>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</si>
  <si>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</si>
  <si>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</si>
  <si>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</si>
  <si>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</si>
  <si>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</si>
  <si>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</si>
  <si>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</si>
  <si>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</si>
  <si>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</si>
  <si>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</si>
  <si>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</si>
  <si>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</si>
  <si>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</si>
  <si>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</si>
  <si>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</si>
  <si>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</si>
  <si>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</si>
  <si>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</si>
  <si>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</si>
  <si>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</si>
  <si>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</si>
  <si>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</si>
  <si>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</si>
  <si>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</si>
  <si>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</si>
  <si>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</si>
  <si>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</si>
  <si>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</si>
  <si>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</si>
  <si>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</si>
  <si>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</si>
  <si>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</si>
  <si>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</si>
  <si>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</si>
  <si>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</si>
  <si>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</si>
  <si>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</si>
  <si>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</si>
  <si>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</si>
  <si>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</si>
  <si>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</si>
  <si>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</si>
  <si>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</si>
  <si>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</si>
  <si>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</si>
  <si>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</si>
  <si>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</si>
  <si>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</si>
  <si>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</si>
  <si>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</si>
  <si>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</si>
  <si>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</si>
  <si>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</si>
  <si>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</si>
  <si>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</si>
  <si>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</si>
  <si>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</si>
  <si>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</si>
  <si>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</si>
  <si>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</si>
  <si>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</si>
  <si>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</si>
  <si>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</si>
  <si>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</si>
  <si>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</si>
  <si>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</si>
  <si>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</si>
  <si>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</si>
  <si>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</si>
  <si>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</si>
  <si>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</si>
  <si>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</si>
  <si>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</si>
  <si>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</si>
  <si>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</si>
  <si>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</si>
  <si>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</si>
  <si>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</si>
  <si>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</si>
  <si>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</si>
  <si>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</si>
  <si>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</si>
  <si>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</si>
  <si>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</si>
  <si>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</si>
  <si>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</si>
  <si>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</si>
  <si>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</si>
  <si>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</si>
  <si>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</si>
  <si>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</si>
  <si>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</si>
  <si>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</si>
  <si>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</si>
  <si>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</si>
  <si>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</si>
  <si>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</si>
  <si>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</si>
  <si>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</si>
  <si>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</si>
  <si>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</si>
  <si>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</si>
  <si>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</si>
  <si>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</si>
  <si>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</si>
  <si>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</si>
  <si>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</si>
  <si>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</si>
  <si>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</si>
  <si>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</si>
  <si>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</si>
  <si>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</si>
  <si>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</si>
  <si>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</si>
  <si>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</si>
  <si>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</si>
  <si>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</si>
  <si>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</si>
  <si>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</si>
  <si>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</si>
  <si>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</si>
  <si>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</si>
  <si>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</si>
  <si>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</si>
  <si>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</si>
  <si>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</si>
  <si>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</si>
  <si>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</si>
  <si>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</si>
  <si>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</si>
  <si>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</si>
  <si>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</si>
  <si>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</si>
  <si>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</si>
  <si>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</si>
  <si>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</si>
  <si>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</si>
  <si>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</si>
  <si>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</si>
  <si>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</si>
  <si>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</si>
  <si>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</si>
  <si>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</si>
  <si>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</si>
  <si>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</si>
  <si>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</si>
  <si>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</si>
  <si>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</si>
  <si>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</si>
  <si>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</si>
  <si>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</si>
  <si>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</si>
  <si>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</si>
  <si>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</si>
  <si>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</si>
  <si>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</si>
  <si>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</si>
  <si>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</si>
  <si>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</si>
  <si>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</si>
  <si>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</si>
  <si>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</si>
  <si>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</si>
  <si>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</si>
  <si>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</si>
  <si>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</si>
  <si>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</si>
  <si>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</si>
  <si>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</si>
  <si>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</si>
  <si>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</si>
  <si>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</si>
  <si>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</si>
  <si>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</si>
  <si>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</si>
  <si>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</si>
  <si>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</si>
  <si>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</si>
  <si>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</si>
  <si>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</si>
  <si>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</si>
  <si>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</si>
  <si>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</si>
  <si>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</si>
  <si>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</si>
  <si>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</si>
  <si>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</si>
  <si>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</si>
  <si>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</si>
  <si>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</si>
  <si>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</si>
  <si>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</si>
  <si>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</si>
  <si>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</si>
  <si>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</si>
  <si>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</si>
  <si>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</si>
  <si>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</si>
  <si>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</si>
  <si>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</si>
  <si>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</si>
  <si>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</si>
  <si>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</si>
  <si>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</si>
  <si>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</si>
  <si>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</si>
  <si>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</si>
  <si>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</si>
  <si>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</si>
  <si>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</si>
  <si>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</si>
  <si>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</si>
  <si>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</si>
  <si>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</si>
  <si>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</si>
  <si>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</si>
  <si>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</si>
  <si>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</si>
  <si>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</si>
  <si>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</si>
  <si>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</si>
  <si>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</si>
  <si>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</si>
  <si>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</si>
  <si>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</si>
  <si>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</si>
  <si>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</si>
  <si>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</si>
  <si>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</si>
  <si>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</si>
  <si>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</si>
  <si>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</si>
  <si>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</si>
  <si>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</si>
  <si>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</si>
  <si>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</si>
  <si>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</si>
  <si>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</si>
  <si>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</si>
  <si>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</si>
  <si>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</si>
  <si>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</si>
  <si>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</si>
  <si>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</si>
  <si>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</si>
  <si>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</si>
  <si>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</si>
  <si>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</si>
  <si>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</si>
  <si>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</si>
  <si>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</si>
  <si>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</si>
  <si>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</si>
  <si>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</si>
  <si>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</si>
  <si>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</si>
  <si>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</si>
  <si>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</si>
  <si>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</si>
  <si>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</si>
  <si>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</si>
  <si>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</si>
  <si>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</si>
  <si>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</si>
  <si>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</si>
  <si>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</si>
  <si>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</si>
  <si>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</si>
  <si>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</si>
  <si>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</si>
  <si>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</si>
  <si>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</si>
  <si>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</si>
  <si>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</si>
  <si>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</si>
  <si>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</si>
  <si>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</si>
  <si>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</si>
  <si>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</si>
  <si>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</si>
  <si>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</si>
  <si>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</si>
  <si>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</si>
  <si>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</si>
  <si>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</si>
  <si>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</si>
  <si>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</si>
  <si>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</si>
  <si>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</si>
  <si>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</si>
  <si>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</si>
  <si>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</si>
  <si>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</si>
  <si>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</si>
  <si>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</si>
  <si>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</si>
  <si>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</si>
  <si>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</si>
  <si>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</si>
  <si>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</si>
  <si>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</si>
  <si>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</si>
  <si>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</si>
  <si>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</si>
  <si>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</si>
  <si>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</si>
  <si>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</si>
  <si>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</si>
  <si>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</si>
  <si>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</si>
  <si>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</si>
  <si>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</si>
  <si>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</si>
  <si>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</si>
  <si>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</si>
  <si>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</si>
  <si>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</si>
  <si>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</si>
  <si>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</si>
  <si>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</si>
  <si>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</si>
  <si>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</si>
  <si>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</si>
  <si>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</si>
  <si>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</si>
  <si>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</si>
  <si>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</si>
  <si>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</si>
  <si>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</si>
  <si>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</si>
  <si>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</si>
  <si>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</si>
  <si>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</si>
  <si>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</si>
  <si>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</si>
  <si>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</si>
  <si>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</si>
  <si>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</si>
  <si>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</si>
  <si>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</si>
  <si>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</si>
  <si>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</si>
  <si>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</si>
  <si>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</si>
  <si>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</si>
  <si>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</si>
  <si>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</si>
  <si>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</si>
  <si>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</si>
  <si>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</si>
  <si>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</si>
  <si>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</si>
  <si>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</si>
  <si>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</si>
  <si>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</si>
  <si>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</si>
  <si>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</si>
  <si>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</si>
  <si>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</si>
  <si>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</si>
  <si>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</si>
  <si>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</si>
  <si>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</si>
  <si>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</si>
  <si>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</si>
  <si>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</si>
  <si>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</si>
  <si>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</si>
  <si>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</si>
  <si>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</si>
  <si>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</si>
  <si>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</si>
  <si>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</si>
  <si>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</si>
  <si>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</si>
  <si>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</si>
  <si>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</si>
  <si>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</si>
  <si>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</si>
  <si>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</si>
  <si>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</si>
  <si>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</si>
  <si>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</si>
  <si>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</si>
  <si>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</si>
  <si>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</si>
  <si>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</si>
  <si>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</si>
  <si>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</si>
  <si>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</si>
  <si>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</si>
  <si>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</si>
  <si>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</si>
  <si>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</si>
  <si>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</si>
  <si>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</si>
  <si>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</si>
  <si>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</si>
  <si>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</si>
  <si>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</si>
  <si>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</si>
  <si>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</si>
  <si>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</si>
  <si>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</si>
  <si>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</si>
  <si>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</si>
  <si>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</si>
  <si>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</si>
  <si>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</si>
  <si>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</si>
  <si>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</si>
  <si>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</si>
  <si>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</si>
  <si>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</si>
  <si>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</si>
  <si>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</si>
  <si>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</si>
  <si>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</si>
  <si>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</si>
  <si>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</si>
  <si>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</si>
  <si>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</si>
  <si>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</si>
  <si>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</si>
  <si>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</si>
  <si>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</si>
  <si>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</si>
  <si>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</si>
  <si>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</si>
  <si>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</si>
  <si>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</si>
  <si>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</si>
  <si>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</si>
  <si>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</si>
  <si>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</si>
  <si>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</si>
  <si>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</si>
  <si>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</si>
  <si>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</si>
  <si>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</si>
  <si>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</si>
  <si>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</si>
  <si>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</si>
  <si>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</si>
  <si>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</si>
  <si>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</si>
  <si>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</si>
  <si>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</si>
  <si>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</si>
  <si>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</si>
  <si>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</si>
  <si>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</si>
  <si>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</si>
  <si>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</si>
  <si>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</si>
  <si>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</si>
  <si>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</si>
  <si>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</si>
  <si>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</si>
  <si>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</si>
  <si>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</si>
  <si>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</si>
  <si>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</si>
  <si>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</si>
  <si>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</si>
  <si>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</si>
  <si>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</si>
  <si>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</si>
  <si>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</si>
  <si>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</si>
  <si>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</si>
  <si>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</si>
  <si>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</si>
  <si>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</si>
  <si>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</si>
  <si>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</si>
  <si>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</si>
  <si>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</si>
  <si>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</si>
  <si>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</si>
  <si>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</si>
  <si>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</si>
  <si>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</si>
  <si>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</si>
  <si>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</si>
  <si>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</si>
  <si>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</si>
  <si>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</si>
  <si>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</si>
  <si>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</si>
  <si>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</si>
  <si>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</si>
  <si>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</si>
  <si>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</si>
  <si>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</si>
  <si>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</si>
  <si>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</si>
  <si>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</si>
  <si>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</si>
  <si>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</si>
  <si>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</si>
  <si>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</si>
  <si>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</si>
  <si>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</si>
  <si>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</si>
  <si>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</si>
  <si>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</si>
  <si>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</si>
  <si>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</si>
  <si>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</si>
  <si>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</si>
  <si>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</si>
  <si>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</si>
  <si>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</si>
  <si>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</si>
  <si>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</si>
  <si>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</si>
  <si>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</si>
  <si>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</si>
  <si>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</si>
  <si>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</si>
  <si>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</si>
  <si>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</si>
  <si>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</si>
  <si>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</si>
  <si>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</si>
  <si>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</si>
  <si>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</si>
  <si>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</si>
  <si>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</si>
  <si>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</si>
  <si>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</si>
  <si>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</si>
  <si>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</si>
  <si>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</si>
  <si>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</si>
  <si>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</si>
  <si>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</si>
  <si>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</si>
  <si>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</si>
  <si>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</si>
  <si>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</si>
  <si>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</si>
  <si>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</si>
  <si>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</si>
  <si>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</si>
  <si>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</si>
  <si>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</si>
  <si>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</si>
  <si>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</si>
  <si>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</si>
  <si>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</si>
  <si>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</si>
  <si>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</si>
  <si>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</si>
  <si>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</si>
  <si>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</si>
  <si>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</si>
  <si>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</si>
  <si>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</si>
  <si>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</si>
  <si>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</si>
  <si>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</si>
  <si>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</si>
  <si>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</si>
  <si>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</si>
  <si>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</si>
  <si>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</si>
  <si>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</si>
  <si>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</si>
  <si>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</si>
  <si>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</si>
  <si>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</si>
  <si>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</si>
  <si>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</si>
  <si>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</si>
  <si>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</si>
  <si>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</si>
  <si>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</si>
  <si>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</si>
  <si>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</si>
  <si>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</si>
  <si>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</si>
  <si>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</si>
  <si>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</si>
  <si>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</si>
  <si>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</si>
  <si>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</si>
  <si>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</si>
  <si>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</si>
  <si>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</si>
  <si>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</si>
  <si>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</si>
  <si>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</si>
  <si>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</si>
  <si>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</si>
  <si>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</si>
  <si>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</si>
  <si>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</si>
  <si>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</si>
  <si>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</si>
  <si>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</si>
  <si>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</si>
  <si>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</si>
  <si>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</si>
  <si>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</si>
  <si>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</si>
  <si>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</si>
  <si>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</si>
  <si>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</si>
  <si>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</si>
  <si>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</si>
  <si>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</si>
  <si>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</si>
  <si>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</si>
  <si>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</si>
  <si>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</si>
  <si>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</si>
  <si>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</si>
  <si>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</si>
  <si>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</si>
  <si>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</si>
  <si>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</si>
  <si>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</si>
  <si>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</si>
  <si>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</si>
  <si>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</si>
  <si>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</si>
  <si>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</si>
  <si>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</si>
  <si>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</si>
  <si>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</si>
  <si>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</si>
  <si>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</si>
  <si>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</si>
  <si>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</si>
  <si>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</si>
  <si>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</si>
  <si>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</si>
  <si>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</si>
  <si>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</si>
  <si>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</si>
  <si>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</si>
  <si>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</si>
  <si>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</si>
  <si>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</si>
  <si>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</si>
  <si>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</si>
  <si>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</si>
  <si>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</si>
  <si>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</si>
  <si>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</si>
  <si>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</si>
  <si>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</si>
  <si>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</si>
  <si>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</si>
  <si>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</si>
  <si>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</si>
  <si>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</si>
  <si>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</si>
  <si>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</si>
  <si>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</si>
  <si>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</si>
  <si>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</si>
  <si>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</si>
  <si>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</si>
  <si>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</si>
  <si>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</si>
  <si>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</si>
  <si>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</si>
  <si>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</si>
  <si>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</si>
  <si>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</si>
  <si>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</si>
  <si>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</si>
  <si>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</si>
  <si>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</si>
  <si>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</si>
  <si>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</si>
  <si>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</si>
  <si>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</si>
  <si>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</si>
  <si>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</si>
  <si>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</si>
  <si>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</si>
  <si>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</si>
  <si>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</si>
  <si>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</si>
  <si>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</si>
  <si>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</si>
  <si>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</si>
  <si>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</si>
  <si>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</si>
  <si>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</si>
  <si>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</si>
  <si>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</si>
  <si>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</si>
  <si>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</si>
  <si>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</si>
  <si>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</si>
  <si>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</si>
  <si>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</si>
  <si>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</si>
  <si>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</si>
  <si>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</si>
  <si>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</si>
  <si>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</si>
  <si>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</si>
  <si>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</si>
  <si>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</si>
  <si>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</si>
  <si>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</si>
  <si>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</si>
  <si>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</si>
  <si>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</si>
  <si>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</si>
  <si>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</si>
  <si>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</si>
  <si>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</si>
  <si>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</si>
  <si>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</si>
  <si>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</si>
  <si>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</si>
  <si>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</si>
  <si>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</si>
  <si>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</si>
  <si>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</si>
  <si>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</si>
  <si>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</si>
  <si>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</si>
  <si>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</si>
  <si>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</si>
  <si>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</si>
  <si>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</si>
  <si>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</si>
  <si>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</si>
  <si>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</si>
  <si>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</si>
  <si>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</si>
  <si>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</si>
  <si>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</si>
  <si>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</si>
  <si>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</si>
  <si>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</si>
  <si>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</si>
  <si>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</si>
  <si>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</si>
  <si>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</si>
  <si>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</si>
  <si>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</si>
  <si>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</si>
  <si>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</si>
  <si>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</si>
  <si>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</si>
  <si>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</si>
  <si>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</si>
  <si>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</si>
  <si>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</si>
  <si>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</si>
  <si>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</si>
  <si>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</si>
  <si>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</si>
  <si>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</si>
  <si>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</si>
  <si>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</si>
  <si>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</si>
  <si>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</si>
  <si>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</si>
  <si>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</si>
  <si>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</si>
  <si>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</si>
  <si>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</si>
  <si>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</si>
  <si>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</si>
  <si>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</si>
  <si>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</si>
  <si>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</si>
  <si>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</si>
  <si>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</si>
  <si>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</si>
  <si>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</si>
  <si>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</si>
  <si>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</si>
  <si>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</si>
  <si>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</si>
  <si>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</si>
  <si>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</si>
  <si>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</si>
  <si>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</si>
  <si>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</si>
  <si>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</si>
  <si>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</si>
  <si>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</si>
  <si>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</si>
  <si>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</si>
  <si>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</si>
  <si>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</si>
  <si>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</si>
  <si>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</si>
  <si>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</si>
  <si>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</si>
  <si>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</si>
  <si>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</si>
  <si>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</si>
  <si>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</si>
  <si>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</si>
  <si>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</si>
  <si>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</si>
  <si>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</si>
  <si>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</si>
  <si>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</si>
  <si>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</si>
  <si>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</si>
  <si>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</si>
  <si>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</si>
  <si>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</si>
  <si>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</si>
  <si>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</si>
  <si>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</si>
  <si>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</si>
  <si>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</si>
  <si>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</si>
  <si>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</si>
  <si>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</si>
  <si>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</si>
  <si>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</si>
  <si>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</si>
  <si>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</si>
  <si>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</si>
  <si>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</si>
  <si>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</si>
  <si>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</si>
  <si>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</si>
  <si>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</si>
  <si>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</si>
  <si>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</si>
  <si>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</si>
  <si>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</si>
  <si>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</si>
  <si>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</si>
  <si>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</si>
  <si>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</si>
  <si>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</si>
  <si>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</si>
  <si>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</si>
  <si>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</si>
  <si>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</si>
  <si>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</si>
  <si>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</si>
  <si>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</si>
  <si>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</si>
  <si>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</si>
  <si>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</si>
  <si>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</si>
  <si>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</si>
  <si>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</si>
  <si>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</si>
  <si>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</si>
  <si>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</si>
  <si>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</si>
  <si>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</si>
  <si>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</si>
  <si>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</si>
  <si>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</si>
  <si>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</si>
  <si>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</si>
  <si>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</si>
  <si>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</si>
  <si>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</si>
  <si>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</si>
  <si>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</si>
  <si>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</si>
  <si>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</si>
  <si>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</si>
  <si>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</si>
  <si>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</si>
  <si>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</si>
  <si>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</si>
  <si>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</si>
  <si>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</si>
  <si>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</si>
  <si>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</si>
  <si>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</si>
  <si>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</si>
  <si>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</si>
  <si>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</si>
  <si>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</si>
  <si>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</si>
  <si>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</si>
  <si>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</si>
  <si>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</si>
  <si>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</si>
  <si>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</si>
  <si>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</si>
  <si>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</si>
  <si>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</si>
  <si>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</si>
  <si>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</si>
  <si>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</si>
  <si>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</si>
  <si>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</si>
  <si>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</si>
  <si>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</si>
  <si>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</si>
  <si>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</si>
  <si>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</si>
  <si>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</si>
  <si>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</si>
  <si>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</si>
  <si>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</si>
  <si>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</si>
  <si>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</si>
  <si>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</si>
  <si>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</si>
  <si>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</si>
  <si>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</si>
  <si>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</si>
  <si>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</si>
  <si>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</si>
  <si>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</si>
  <si>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</si>
  <si>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</si>
  <si>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</si>
  <si>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</si>
  <si>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</si>
  <si>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</si>
  <si>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</si>
  <si>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</si>
  <si>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</si>
  <si>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</si>
  <si>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</si>
  <si>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</si>
  <si>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</si>
  <si>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</si>
  <si>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</si>
  <si>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</si>
  <si>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</si>
  <si>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</si>
  <si>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</si>
  <si>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</si>
  <si>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</si>
  <si>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</si>
  <si>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</si>
  <si>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</si>
  <si>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</si>
  <si>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</si>
  <si>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</si>
  <si>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</si>
  <si>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</si>
  <si>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</si>
  <si>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</si>
  <si>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</si>
  <si>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</si>
  <si>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</si>
  <si>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</si>
  <si>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</si>
  <si>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</si>
  <si>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</si>
  <si>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</si>
  <si>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</si>
  <si>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</si>
  <si>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</si>
  <si>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</si>
  <si>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</si>
  <si>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</si>
  <si>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</si>
  <si>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</si>
  <si>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</si>
  <si>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</si>
  <si>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</si>
  <si>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</si>
  <si>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</si>
  <si>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</si>
  <si>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</si>
  <si>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</si>
  <si>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</si>
  <si>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</si>
  <si>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</si>
  <si>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</si>
  <si>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</si>
  <si>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</si>
  <si>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</si>
  <si>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</si>
  <si>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</si>
  <si>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</si>
  <si>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</si>
  <si>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</si>
  <si>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</si>
  <si>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</si>
  <si>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</si>
  <si>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</si>
  <si>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</si>
  <si>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</si>
  <si>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</si>
  <si>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</si>
  <si>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</si>
  <si>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</si>
  <si>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</si>
  <si>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</si>
  <si>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</si>
  <si>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</si>
  <si>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</si>
  <si>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</si>
  <si>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</si>
  <si>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</si>
  <si>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</si>
  <si>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</si>
  <si>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</si>
  <si>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</si>
  <si>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</si>
  <si>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</si>
  <si>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</si>
  <si>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</si>
  <si>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</si>
  <si>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</si>
  <si>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</si>
  <si>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</si>
  <si>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</si>
  <si>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</si>
  <si>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</si>
  <si>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</si>
  <si>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</si>
  <si>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</si>
  <si>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</si>
  <si>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</si>
  <si>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</si>
  <si>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</si>
  <si>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</si>
  <si>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</si>
  <si>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</si>
  <si>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</si>
  <si>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</si>
  <si>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</si>
  <si>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</si>
  <si>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</si>
  <si>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</si>
  <si>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</si>
  <si>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</si>
  <si>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</si>
  <si>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</si>
  <si>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</si>
  <si>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</si>
  <si>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</si>
  <si>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</si>
  <si>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</si>
  <si>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PCM-20251020-00000097</t>
  </si>
  <si>
    <t>Approved Site located in Armaco</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</si>
  <si>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</si>
  <si>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</si>
  <si>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</si>
  <si>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</si>
  <si>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</si>
  <si>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</si>
  <si>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</si>
  <si>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</si>
  <si>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</si>
  <si>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</si>
  <si>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</si>
  <si>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</si>
  <si>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</si>
  <si>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</si>
  <si>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</si>
  <si>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</si>
  <si>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</si>
  <si>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</si>
  <si>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</si>
  <si>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</si>
  <si>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</si>
  <si>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</si>
  <si>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</si>
  <si>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</si>
  <si>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</si>
  <si>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</si>
  <si>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</si>
  <si>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</si>
  <si>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</si>
  <si>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</si>
  <si>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</si>
  <si>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</si>
  <si>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</si>
  <si>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</si>
  <si>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</si>
  <si>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</si>
  <si>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</si>
  <si>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</si>
  <si>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</si>
  <si>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</si>
  <si>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</si>
  <si>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</si>
  <si>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</si>
  <si>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</si>
  <si>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</si>
  <si>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</si>
  <si>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</si>
  <si>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</si>
  <si>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</si>
  <si>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</si>
  <si>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</si>
  <si>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</si>
  <si>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</si>
  <si>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</si>
  <si>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</si>
  <si>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</si>
  <si>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</si>
  <si>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</si>
  <si>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</si>
  <si>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</si>
  <si>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</si>
  <si>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</si>
  <si>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</si>
  <si>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</si>
  <si>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</si>
  <si>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</si>
  <si>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</si>
  <si>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</si>
  <si>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</si>
  <si>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</si>
  <si>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</si>
  <si>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</si>
  <si>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</si>
  <si>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</si>
  <si>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</si>
  <si>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</si>
  <si>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</si>
  <si>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</si>
  <si>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</si>
  <si>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</si>
  <si>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</si>
  <si>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</si>
  <si>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</si>
  <si>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</si>
  <si>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</si>
  <si>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</si>
  <si>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PCM-20251019-00002499</t>
  </si>
  <si>
    <t>ETA 40 min</t>
  </si>
  <si>
    <t>PCM-20251020-00000538</t>
  </si>
  <si>
    <t>Restored by PG</t>
  </si>
  <si>
    <t xml:space="preserve"> PCM-20250215-00000830 </t>
  </si>
  <si>
    <t>LTE site still down and  site located in aramco area access issue need special permission</t>
  </si>
  <si>
    <t>PCM-20251020-00000227</t>
  </si>
  <si>
    <t>Site have access issue in the night , main gate closed and no one available at building</t>
  </si>
  <si>
    <t>PCM-20251020-00000659</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</si>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</sst>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7" totalsRowShown="0" headerRowDxfId="174" dataDxfId="173" headerRowBorderDxfId="171" tableBorderDxfId="172" totalsRowBorderDxfId="170">
  <autoFilter ref="A1:L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7" totalsRowShown="0" headerRowDxfId="157" dataDxfId="156" headerRowBorderDxfId="154" tableBorderDxfId="155" totalsRowBorderDxfId="153">
  <autoFilter ref="A1:CJ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4" totalsRowShown="0" headerRowDxfId="48" dataDxfId="47" headerRowBorderDxfId="45" tableBorderDxfId="46" totalsRowBorderDxfId="44">
  <autoFilter ref="A1:L3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8" totalsRowShown="0" headerRowDxfId="31" dataDxfId="30" headerRowBorderDxfId="28" tableBorderDxfId="29">
  <autoFilter ref="A1:L5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3" totalsRowShown="0" headerRowDxfId="15" dataDxfId="14" headerRowBorderDxfId="12" tableBorderDxfId="13">
  <autoFilter ref="A1:L4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K4" sqref="K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287.40838344907388</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6.9130709490709705</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8466</v>
      </c>
      <c r="E4" s="137" t="s">
        <v>38964</v>
      </c>
      <c r="F4" s="138">
        <v>45950.055914351855</v>
      </c>
      <c r="G4" s="139">
        <f ca="1">IFERROR(NOW()-F4,"")</f>
        <v>0.30089502314513084</v>
      </c>
      <c r="H4" s="138">
        <v>45950.050844907404</v>
      </c>
      <c r="I4" s="136" t="str">
        <f>IFERROR(VLOOKUP(D4,DB!A:F,6,0),"")</f>
        <v>SCECO</v>
      </c>
      <c r="J4" s="136" t="str">
        <f>IFERROR(VLOOKUP(D4,DB!A:G,7,0),"")</f>
        <v>Dead</v>
      </c>
      <c r="K4" s="140" t="s">
        <v>38969</v>
      </c>
      <c r="L4" s="141" t="str">
        <f>IFERROR(VLOOKUP(D4,DB!A:I,9,0),"")</f>
        <v>Latis</v>
      </c>
      <c r="M4" s="67"/>
    </row>
    <row r="5" spans="1:15" ht="15" customHeight="1">
      <c r="A5" s="135"/>
      <c r="B5" s="136" t="str">
        <f>IFERROR(VLOOKUP(D5,DB!A:K,11,0),"")</f>
        <v/>
      </c>
      <c r="C5" s="136"/>
      <c r="D5" s="136"/>
      <c r="E5" s="137"/>
      <c r="F5" s="138"/>
      <c r="G5" s="139">
        <f ca="1">IFERROR(NOW()-F5,"")</f>
        <v>45950.356809375</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45950.356809375</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45950.356809375</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45950.356809375</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45950.356809375</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45950.356809375</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45950.356809375</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45950.356809375</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45950.356809375</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45950.356809375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45950.356809375</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45950.356809375</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45950.356809375</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45950.356809375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45950.356809375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45950.356809375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45950.356809375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45950.356809375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45950.356809375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45950.356809375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45950.356809375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45950.356809375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45950.356809375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45950.356809375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45950.356809375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45950.356809375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45950.356809375</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45950.356809375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45950.356809375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45950.356809375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45950.356809375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45950.356809375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45950.356809375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45950.356809375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45950.356809375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45950.356809375</v>
      </c>
      <c r="H40" s="138"/>
      <c r="I40" s="136" t="str">
        <f>IFERROR(VLOOKUP(D40,DB!A:F,6,0),"")</f>
        <v/>
      </c>
      <c r="J40" s="136" t="str">
        <f>IFERROR(VLOOKUP(D40,DB!A:G,7,0),"")</f>
        <v/>
      </c>
      <c r="K40" s="140"/>
      <c r="L40" s="141" t="str">
        <f>IFERROR(VLOOKUP(D40,DB!A:I,9,0),"")</f>
        <v/>
      </c>
    </row>
    <row r="41" spans="1:12" ht="15" customHeight="1">
      <c r="A41" s="152"/>
      <c r="B41" s="153" t="str">
        <f>IFERROR(VLOOKUP(D41,DB!A:K,11,0),"")</f>
        <v/>
      </c>
      <c r="C41" s="153"/>
      <c r="D41" s="153"/>
      <c r="E41" s="154"/>
      <c r="F41" s="155"/>
      <c r="G41" s="156">
        <f ca="1">IFERROR(NOW()-F41,"")</f>
        <v>45950.356809375</v>
      </c>
      <c r="H41" s="155"/>
      <c r="I41" s="153" t="str">
        <f>IFERROR(VLOOKUP(D41,DB!A:F,6,0),"")</f>
        <v/>
      </c>
      <c r="J41" s="153" t="str">
        <f>IFERROR(VLOOKUP(D41,DB!A:G,7,0),"")</f>
        <v/>
      </c>
      <c r="K41" s="157"/>
      <c r="L41" s="158" t="str">
        <f>IFERROR(VLOOKUP(D41,DB!A:I,9,0),"")</f>
        <v/>
      </c>
    </row>
    <row r="42" spans="1:12" ht="15" customHeight="1">
      <c r="A42" s="135"/>
      <c r="B42" s="136" t="str">
        <f>IFERROR(VLOOKUP(D42,DB!A:K,11,0),"")</f>
        <v/>
      </c>
      <c r="C42" s="136"/>
      <c r="D42" s="136"/>
      <c r="E42" s="137"/>
      <c r="F42" s="138"/>
      <c r="G42" s="139">
        <f ca="1">IFERROR(NOW()-F42,"")</f>
        <v>45950.356809375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45950.356809375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45950.356809375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45950.356809375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45950.356809375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45950.356809375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45950.356809375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45950.356809375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45950.356809375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45950.356809375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45950.356809375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45950.356809375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45950.356809375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45950.356809375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45950.356809375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45950.356809375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45950.356809375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45950.356809375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45950.356809375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45950.356809375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45950.356809375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45950.356809375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45950.356809375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45950.356809375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45950.356809375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45950.356809375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45950.356809375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45950.356809375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45950.356809375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45950.356809375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45950.356809375</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45950.356809375</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45950.356809375</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45950.356809375</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45950.356809375</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45950.356809375</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45950.356809375</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45950.356809375</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45950.356809375</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45950.356809375</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45950.356809375</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45950.356809375</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45950.356809375</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45950.356809375</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45950.356809375</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45950.356809375</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45950.356809375</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45950.356809375</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45950.356809375</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45950.356809375</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45950.356809375</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45950.356809375</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45950.356809375</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45950.356809375</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45950.356809375</v>
      </c>
      <c r="H96" s="138"/>
      <c r="I96" s="136" t="str">
        <f>IFERROR(VLOOKUP(D96,DB!A:F,6,0),"")</f>
        <v/>
      </c>
      <c r="J96" s="136" t="str">
        <f>IFERROR(VLOOKUP(D96,DB!A:G,7,0),"")</f>
        <v/>
      </c>
      <c r="K96" s="140"/>
      <c r="L96" s="141" t="str">
        <f>IFERROR(VLOOKUP(D96,DB!A:I,9,0),"")</f>
        <v/>
      </c>
    </row>
    <row r="97" spans="1:12" ht="15" customHeight="1">
      <c r="A97" s="152"/>
      <c r="B97" s="153" t="str">
        <f>IFERROR(VLOOKUP(D97,DB!A:K,11,0),"")</f>
        <v/>
      </c>
      <c r="C97" s="153"/>
      <c r="D97" s="153"/>
      <c r="E97" s="154"/>
      <c r="F97" s="155"/>
      <c r="G97" s="156">
        <f ca="1">IFERROR(NOW()-F97,"")</f>
        <v>45950.356809375</v>
      </c>
      <c r="H97" s="155"/>
      <c r="I97" s="153" t="str">
        <f>IFERROR(VLOOKUP(D97,DB!A:F,6,0),"")</f>
        <v/>
      </c>
      <c r="J97" s="153" t="str">
        <f>IFERROR(VLOOKUP(D97,DB!A:G,7,0),"")</f>
        <v/>
      </c>
      <c r="K97" s="157"/>
      <c r="L97" s="158" t="str">
        <f>IFERROR(VLOOKUP(D97,DB!A:I,9,0),"")</f>
        <v/>
      </c>
    </row>
  </sheetData>
  <customSheetViews>
    <customSheetView guid="{F6042A99-DD27-4453-835D-0834D95730CC}" filter="1" showAutoFilter="1">
      <pageMargins left="0" right="0" top="0" bottom="0" header="0" footer="0"/>
      <autoFilter ref="B1:M1" xr:uid="{66963B6E-90FC-441C-913D-CA20C49C8C30}"/>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7"/>
  <sheetViews>
    <sheetView tabSelected="1" workbookViewId="0">
      <selection activeCell="K8" sqref="K8"/>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143.62972604166862</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125.35697141203855</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5.8610339120350545</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39056</v>
      </c>
      <c r="B6" s="18" t="str">
        <f>IFERROR(VLOOKUP(D6,DB!A:K,11,0),"")</f>
        <v>R2</v>
      </c>
      <c r="C6" s="18">
        <v>4</v>
      </c>
      <c r="D6" s="18" t="s">
        <v>18755</v>
      </c>
      <c r="E6" s="116" t="s">
        <v>38964</v>
      </c>
      <c r="F6" s="117">
        <v>45949.901180555556</v>
      </c>
      <c r="G6" s="118">
        <f ca="1">IFERROR(NOW()-F6,"-")</f>
        <v>0.4556288194435183</v>
      </c>
      <c r="H6" s="117">
        <v>45949.894236111111</v>
      </c>
      <c r="I6" s="18" t="str">
        <f>IFERROR(VLOOKUP(D6,DB!A:F,6,0),"")</f>
        <v>SCECO</v>
      </c>
      <c r="J6" s="18" t="str">
        <f>IFERROR(VLOOKUP(D6,DB!A:G,7,0),"")</f>
        <v>Dead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39058</v>
      </c>
      <c r="B7" s="18" t="str">
        <f>IFERROR(VLOOKUP(D7,DB!A:K,11,0),"")</f>
        <v>R2</v>
      </c>
      <c r="C7" s="18">
        <v>2</v>
      </c>
      <c r="D7" s="18" t="s">
        <v>16283</v>
      </c>
      <c r="E7" s="116" t="s">
        <v>38964</v>
      </c>
      <c r="F7" s="117">
        <v>45950.277175925927</v>
      </c>
      <c r="G7" s="118">
        <f ca="1">IFERROR(NOW()-F7,"-")</f>
        <v>7.9633449073298834E-2</v>
      </c>
      <c r="H7" s="117">
        <v>45950.268148148149</v>
      </c>
      <c r="I7" s="18" t="str">
        <f>IFERROR(VLOOKUP(D7,DB!A:F,6,0),"")</f>
        <v>SCECO</v>
      </c>
      <c r="J7" s="18" t="str">
        <f>IFERROR(VLOOKUP(D7,DB!A:G,7,0),"")</f>
        <v>Dead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45950.356809375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45950.356809375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45950.356809375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45950.356809375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45950.356809375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45950.356809375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45950.356809375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45950.356809375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45950.356809375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45950.356809375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45950.356809375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45950.356809375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45950.356809375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45950.356809375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45950.356809375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45950.356809375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45950.356809375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45950.356809375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45950.356809375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45950.356809375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45950.356809375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45950.356809375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45950.356809375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45950.356809375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45950.356809375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45950.356809375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45950.356809375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45950.356809375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45950.356809375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45950.356809375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45950.356809375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45950.356809375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45950.356809375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45950.356809375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45950.356809375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45950.356809375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45950.356809375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45950.356809375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45950.356809375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45950.356809375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45950.356809375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45950.356809375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45950.356809375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45950.356809375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45950.356809375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45950.356809375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45950.356809375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45950.356809375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45950.356809375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45950.356809375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45950.356809375</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45950.356809375</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45950.356809375</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45950.356809375</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45950.356809375</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45950.356809375</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45950.356809375</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45950.356809375</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45950.356809375</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45950.356809375</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45950.356809375</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45950.356809375</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45950.356809375</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45950.356809375</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45950.356809375</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45950.356809375</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45950.356809375</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45950.356809375</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45950.356809375</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45950.356809375</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45950.356809375</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45950.356809375</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45950.356809375</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45950.356809375</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45950.356809375</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45950.356809375</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45950.356809375</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45950.356809375</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45950.356809375</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45950.356809375</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sheetData>
  <dataValidations count="2">
    <dataValidation allowBlank="1" showInputMessage="1" showErrorMessage="1" sqref="E1" xr:uid="{4D935161-CDD3-4592-B877-3FB59C99E142}"/>
    <dataValidation type="list" allowBlank="1" showInputMessage="1" showErrorMessage="1" sqref="E3:E8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D2" sqref="D2:D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45950.356809375</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45950.356809375</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45950.356809375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45950.356809375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45950.356809375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45950.356809375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45950.356809375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45950.356809375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45950.356809375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45950.356809375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45950.356809375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45950.356809375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45950.356809375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45950.356809375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45950.356809375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45950.356809375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45950.356809375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45950.356809375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45950.356809375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45950.356809375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45950.356809375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45950.356809375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45950.356809375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45950.356809375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45950.356809375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45950.356809375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45950.356809375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45950.356809375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45950.356809375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45950.356809375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45950.356809375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45950.356809375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45950.356809375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45950.356809375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45950.356809375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45950.356809375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45950.356809375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45950.356809375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45950.356809375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45950.356809375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45950.356809375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45950.356809375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45950.356809375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45950.356809375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45950.356809375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45950.356809375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45950.356809375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45950.356809375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45950.356809375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45950.356809375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45950.356809375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45950.356809375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45950.356809375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45950.356809375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45950.356809375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45950.356809375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45950.356809375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45950.356809375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45950.356809375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45950.356809375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45950.356809375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45950.356809375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45950.356809375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45950.356809375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45950.356809375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45950.356809375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45950.356809375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45950.356809375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45950.356809375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45950.356809375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45950.356809375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45950.356809375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45950.356809375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45950.356809375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45950.356809375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45950.356809375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45950.356809375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45950.356809375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45950.356809375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45950.356809375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45950.356809375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45950.356809375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45950.356809375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45950.356809375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45950.356809375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45950.356809375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45950.356809375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45950.356809375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45950.356809375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45950.356809375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45950.356809375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45950.356809375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45950.356809375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45950.356809375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45950.356809375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45950.356809375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45950.356809375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45950.356809375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45950.356809375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45950.356809375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45950.356809375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45950.356809375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45950.356809375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45950.356809375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45950.356809375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45950.356809375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45950.356809375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45950.356809375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45950.356809375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45950.356809375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45950.356809375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45950.356809375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45950.356809375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45950.356809375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45950.356809375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45950.356809375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45950.356809375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45950.356809375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45950.356809375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45950.356809375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45950.356809375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45950.356809375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45950.356809375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45950.356809375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45950.356809375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45950.356809375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45950.356809375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45950.356809375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45950.356809375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45950.356809375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45950.356809375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45950.356809375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45950.356809375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45950.356809375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45950.356809375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45950.356809375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45950.356809375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45950.356809375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45950.356809375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45950.356809375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45950.356809375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45950.356809375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45950.356809375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45950.356809375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45950.356809375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45950.356809375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45950.356809375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45950.356809375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45950.356809375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45950.356809375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45950.356809375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45950.356809375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45950.356809375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45950.356809375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45950.356809375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45950.356809375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45950.356809375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45950.356809375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45950.356809375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45950.356809375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45950.356809375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45950.356809375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45950.356809375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45950.356809375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45950.356809375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45950.356809375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45950.356809375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45950.356809375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45950.356809375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45950.356809375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45950.356809375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45950.356809375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45950.356809375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45950.356809375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45950.356809375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45950.356809375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45950.356809375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45950.356809375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45950.356809375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45950.356809375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45950.356809375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45950.356809375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45950.356809375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45950.356809375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45950.356809375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45950.356809375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45950.356809375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45950.356809375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45950.356809375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45950.356809375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45950.356809375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45950.356809375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45950.356809375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45950.356809375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45950.356809375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45950.356809375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45950.356809375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45950.356809375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45950.356809375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45950.356809375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45950.356809375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45950.356809375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45950.356809375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45950.356809375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45950.356809375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45950.356809375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45950.356809375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45950.356809375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45950.356809375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45950.356809375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45950.356809375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45950.356809375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45950.356809375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45950.356809375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45950.356809375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45950.356809375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45950.356809375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45950.356809375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45950.356809375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45950.356809375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45950.356809375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45950.356809375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45950.356809375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45950.356809375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45950.356809375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45950.356809375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45950.356809375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45950.356809375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45950.356809375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45950.356809375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45950.356809375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45950.356809375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45950.356809375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45950.356809375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45950.356809375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45950.356809375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45950.356809375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45950.356809375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45950.356809375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45950.356809375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45950.356809375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45950.356809375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45950.356809375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45950.356809375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45950.356809375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45950.356809375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45950.356809375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45950.356809375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45950.356809375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45950.356809375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45950.356809375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45950.356809375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45950.356809375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45950.356809375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45950.356809375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45950.356809375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45950.356809375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45950.356809375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45950.356809375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45950.356809375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45950.356809375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45950.356809375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45950.356809375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45950.356809375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45950.356809375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45950.356809375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45950.356809375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45950.356809375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45950.356809375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45950.356809375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45950.356809375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45950.356809375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45950.356809375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45950.356809375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45950.356809375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45950.356809375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45950.356809375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45950.356809375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45950.356809375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45950.356809375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45950.356809375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45950.356809375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45950.356809375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45950.356809375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45950.356809375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45950.356809375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45950.356809375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45950.356809375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45950.356809375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45950.356809375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45950.356809375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45950.356809375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45950.356809375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45950.356809375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45950.356809375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45950.356809375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45950.356809375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45950.356809375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45950.356809375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45950.356809375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45950.356809375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45950.356809375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45950.356809375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45950.356809375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45950.356809375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45950.356809375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45950.356809375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45950.356809375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45950.356809375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45950.356809375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45950.356809375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45950.356809375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45950.356809375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45950.356809375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45950.356809375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45950.356809375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45950.356809375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45950.356809375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45950.356809375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45950.356809375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45950.356809375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45950.356809375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45950.356809375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45950.356809375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45950.356809375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45950.356809375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45950.356809375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45950.356809375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45950.356809375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45950.356809375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45950.356809375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45950.356809375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45950.356809375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45950.356809375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45950.356809375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45950.356809375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45950.356809375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45950.356809375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45950.356809375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45950.356809375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45950.356809375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45950.356809375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45950.356809375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45950.356809375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45950.356809375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45950.356809375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45950.356809375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45950.356809375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45950.356809375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45950.356809375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45950.356809375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45950.356809375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45950.356809375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45950.356809375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45950.356809375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45950.356809375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45950.356809375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45950.356809375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45950.356809375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45950.356809375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45950.356809375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45950.356809375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45950.356809375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45950.356809375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45950.356809375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45950.356809375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45950.356809375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45950.356809375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45950.356809375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45950.356809375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45950.356809375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45950.356809375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45950.356809375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45950.356809375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45950.356809375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45950.356809375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45950.356809375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45950.356809375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45950.356809375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45950.356809375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45950.356809375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45950.356809375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45950.356809375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45950.356809375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45950.356809375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45950.356809375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45950.356809375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45950.356809375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45950.356809375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45950.356809375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45950.356809375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45950.356809375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45950.356809375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45950.356809375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45950.356809375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45950.356809375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45950.356809375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45950.356809375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45950.356809375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45950.356809375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45950.356809375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45950.356809375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45950.356809375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45950.356809375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45950.356809375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45950.356809375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45950.356809375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45950.356809375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45950.356809375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45950.356809375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45950.356809375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45950.356809375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45950.356809375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45950.356809375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45950.356809375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45950.356809375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45950.356809375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45950.356809375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45950.356809375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45950.356809375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45950.356809375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45950.356809375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45950.356809375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45950.356809375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45950.356809375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45950.356809375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45950.356809375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45950.356809375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45950.356809375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45950.356809375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45950.356809375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45950.356809375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45950.356809375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45950.356809375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45950.356809375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45950.356809375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45950.356809375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45950.356809375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45950.356809375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45950.356809375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45950.356809375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45950.356809375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45950.356809375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45950.356809375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45950.356809375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45950.356809375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45950.356809375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45950.356809375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45950.356809375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45950.356809375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45950.356809375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45950.356809375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45950.356809375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45950.356809375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45950.356809375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45950.356809375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45950.356809375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45950.356809375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45950.356809375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45950.356809375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45950.356809375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45950.356809375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45950.356809375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45950.356809375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45950.356809375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45950.356809375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45950.356809375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45950.356809375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45950.356809375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45950.356809375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45950.356809375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45950.356809375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45950.356809375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45950.356809375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45950.356809375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45950.356809375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45950.356809375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45950.356809375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45950.356809375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45950.356809375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45950.356809375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45950.356809375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45950.356809375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45950.356809375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45950.356809375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45950.356809375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45950.356809375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45950.356809375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45950.356809375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45950.356809375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45950.356809375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45950.356809375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45950.356809375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45950.356809375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45950.356809375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45950.356809375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45950.356809375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45950.356809375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45950.356809375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45950.356809375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45950.356809375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45950.356809375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45950.356809375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45950.356809375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45950.356809375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45950.356809375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45950.356809375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45950.356809375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45950.356809375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45950.356809375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45950.356809375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45950.356809375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45950.356809375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45950.356809375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45950.356809375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45950.356809375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45950.356809375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45950.356809375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45950.356809375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45950.356809375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45950.356809375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45950.356809375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45950.356809375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45950.356809375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45950.356809375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45950.356809375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45950.356809375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45950.356809375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45950.356809375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45950.356809375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45950.356809375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45950.356809375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45950.356809375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45950.356809375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45950.356809375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45950.356809375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45950.356809375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45950.356809375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45950.356809375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45950.356809375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45950.356809375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45950.356809375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45950.356809375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45950.356809375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45950.356809375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45950.356809375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45950.356809375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45950.356809375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45950.356809375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45950.356809375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45950.356809375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45950.356809375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45950.356809375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45950.356809375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45950.356809375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45950.356809375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45950.356809375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45950.356809375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45950.356809375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45950.356809375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45950.356809375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45950.356809375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45950.356809375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45950.356809375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45950.356809375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45950.356809375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45950.356809375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45950.356809375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45950.356809375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45950.356809375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45950.356809375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45950.356809375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45950.356809375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45950.356809375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45950.356809375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45950.356809375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45950.356809375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45950.356809375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45950.356809375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45950.356809375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45950.356809375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45950.356809375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45950.356809375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45950.356809375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45950.356809375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45950.356809375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45950.356809375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45950.356809375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45950.356809375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45950.356809375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45950.356809375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45950.356809375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45950.356809375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45950.356809375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45950.356809375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45950.356809375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45950.356809375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45950.356809375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45950.356809375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45950.356809375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45950.356809375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45950.356809375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45950.356809375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45950.356809375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45950.356809375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45950.356809375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45950.356809375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45950.356809375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45950.356809375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45950.356809375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45950.356809375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45950.356809375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45950.356809375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45950.356809375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45950.356809375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45950.356809375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45950.356809375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45950.356809375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45950.356809375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45950.356809375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45950.356809375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45950.356809375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45950.356809375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45950.356809375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45950.356809375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45950.356809375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45950.356809375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45950.356809375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45950.356809375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45950.356809375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45950.356809375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45950.356809375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45950.356809375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45950.356809375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45950.356809375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45950.356809375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45950.356809375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45950.356809375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45950.356809375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45950.356809375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45950.356809375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45950.356809375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45950.356809375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45950.356809375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45950.356809375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45950.356809375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45950.356809375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45950.356809375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45950.356809375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45950.356809375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45950.356809375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45950.356809375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45950.356809375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45950.356809375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45950.356809375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45950.356809375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45950.356809375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45950.356809375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45950.356809375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45950.356809375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45950.356809375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45950.356809375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45950.356809375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45950.356809375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45950.356809375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45950.356809375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45950.356809375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45950.356809375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45950.356809375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45950.356809375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45950.356809375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45950.356809375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45950.356809375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45950.356809375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45950.356809375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45950.356809375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45950.356809375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45950.356809375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45950.356809375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45950.356809375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45950.356809375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45950.356809375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45950.356809375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45950.356809375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45950.356809375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45950.356809375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45950.356809375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45950.356809375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45950.356809375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45950.356809375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45950.356809375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45950.356809375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45950.356809375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45950.356809375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45950.356809375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45950.356809375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45950.356809375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45950.356809375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45950.356809375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45950.356809375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45950.356809375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45950.356809375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45950.356809375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45950.356809375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45950.356809375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45950.356809375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45950.356809375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45950.356809375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45950.356809375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45950.356809375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45950.356809375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45950.356809375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45950.356809375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45950.356809375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45950.356809375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45950.356809375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45950.356809375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45950.356809375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45950.356809375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45950.356809375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45950.356809375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45950.356809375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45950.356809375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45950.356809375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45950.356809375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45950.356809375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45950.356809375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45950.356809375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45950.356809375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45950.356809375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45950.356809375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45950.356809375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45950.356809375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45950.356809375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45950.356809375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45950.356809375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45950.356809375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45950.356809375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45950.356809375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45950.356809375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45950.356809375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45950.356809375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45950.356809375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45950.356809375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45950.356809375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45950.356809375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45950.356809375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45950.356809375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45950.356809375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45950.356809375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45950.356809375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45950.356809375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45950.356809375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45950.356809375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45950.356809375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45950.356809375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45950.356809375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45950.356809375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45950.356809375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45950.356809375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45950.356809375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45950.356809375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45950.356809375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45950.356809375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45950.356809375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45950.356809375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45950.356809375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45950.356809375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45950.356809375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45950.356809375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45950.356809375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45950.356809375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45950.356809375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45950.356809375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45950.356809375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45950.356809375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45950.356809375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45950.356809375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45950.356809375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45950.356809375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45950.356809375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45950.356809375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45950.356809375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45950.356809375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45950.356809375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45950.356809375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45950.356809375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45950.356809375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45950.356809375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45950.356809375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45950.356809375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45950.356809375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45950.356809375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45950.356809375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45950.356809375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45950.356809375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45950.356809375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45950.356809375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45950.356809375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45950.356809375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45950.356809375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45950.356809375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45950.356809375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45950.356809375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45950.356809375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45950.356809375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45950.356809375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45950.356809375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45950.356809375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45950.356809375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45950.356809375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45950.356809375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45950.356809375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45950.356809375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45950.356809375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45950.356809375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45950.356809375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45950.356809375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45950.356809375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45950.356809375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45950.356809375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45950.356809375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45950.356809375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45950.356809375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45950.356809375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45950.356809375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45950.356809375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45950.356809375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45950.356809375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45950.356809375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45950.356809375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45950.356809375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45950.356809375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45950.356809375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45950.356809375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45950.356809375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45950.356809375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45950.356809375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45950.356809375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45950.356809375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45950.356809375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45950.356809375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45950.356809375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45950.356809375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45950.356809375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45950.356809375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45950.356809375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45950.356809375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45950.356809375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45950.356809375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45950.356809375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45950.356809375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45950.356809375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45950.356809375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45950.356809375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45950.356809375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45950.356809375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45950.356809375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45950.356809375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45950.356809375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45950.356809375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45950.356809375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45950.356809375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45950.356809375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45950.356809375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45950.356809375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45950.356809375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45950.356809375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45950.356809375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45950.356809375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45950.356809375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45950.356809375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45950.356809375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45950.356809375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45950.356809375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45950.356809375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45950.356809375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45950.356809375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45950.356809375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45950.356809375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45950.356809375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45950.356809375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45950.356809375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45950.356809375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45950.356809375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45950.356809375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45950.356809375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45950.356809375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45950.356809375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45950.356809375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45950.356809375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45950.356809375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45950.356809375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45950.356809375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45950.356809375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45950.356809375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45950.356809375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45950.356809375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45950.356809375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45950.356809375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45950.356809375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45950.356809375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45950.356809375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45950.356809375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45950.356809375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45950.356809375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45950.356809375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45950.356809375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45950.356809375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45950.356809375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45950.356809375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45950.356809375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45950.356809375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45950.356809375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45950.356809375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45950.356809375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45950.356809375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45950.356809375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45950.356809375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45950.356809375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45950.356809375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45950.356809375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45950.356809375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45950.356809375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45950.356809375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45950.356809375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45950.356809375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45950.356809375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45950.356809375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45950.356809375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45950.356809375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45950.356809375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45950.356809375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45950.356809375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45950.356809375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45950.356809375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45950.356809375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45950.356809375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45950.356809375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45950.356809375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45950.356809375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45950.356809375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45950.356809375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45950.356809375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45950.356809375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45950.356809375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45950.356809375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45950.356809375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45950.356809375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45950.356809375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45950.356809375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45950.356809375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45950.356809375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45950.356809375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45950.356809375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45950.356809375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45950.356809375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45950.356809375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45950.356809375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45950.356809375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45950.356809375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45950.356809375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45950.356809375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45950.356809375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45950.356809375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45950.356809375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45950.356809375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45950.356809375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45950.356809375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45950.356809375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45950.356809375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45950.356809375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45950.356809375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45950.356809375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45950.356809375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45950.356809375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45950.356809375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45950.356809375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45950.356809375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45950.356809375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45950.356809375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45950.356809375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45950.356809375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45950.356809375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45950.356809375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45950.356809375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45950.356809375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45950.356809375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45950.356809375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45950.356809375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45950.356809375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45950.356809375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45950.356809375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45950.356809375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45950.356809375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45950.356809375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45950.356809375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45950.356809375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45950.356809375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45950.356809375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45950.356809375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45950.356809375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45950.356809375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45950.356809375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45950.356809375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45950.356809375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45950.356809375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45950.356809375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45950.356809375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45950.356809375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45950.356809375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45950.356809375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45950.356809375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45950.356809375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45950.356809375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45950.356809375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45950.356809375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45950.356809375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45950.356809375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45950.356809375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45950.356809375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45950.356809375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45950.356809375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45950.356809375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45950.356809375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45950.356809375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45950.356809375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45950.356809375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45950.356809375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45950.356809375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45950.356809375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45950.356809375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45950.356809375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45950.356809375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45950.356809375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45950.356809375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45950.356809375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45950.356809375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45950.356809375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45950.356809375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45950.356809375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45950.356809375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45950.356809375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45950.356809375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45950.356809375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45950.356809375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45950.356809375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45950.356809375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45950.356809375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45950.356809375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45950.356809375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45950.356809375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45950.356809375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45950.356809375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45950.356809375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45950.356809375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45950.356809375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45950.356809375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45950.356809375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45950.356809375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45950.356809375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45950.356809375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45950.356809375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45950.356809375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45950.356809375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45950.356809375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45950.356809375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45950.356809375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45950.356809375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45950.356809375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45950.356809375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45950.356809375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45950.356809375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45950.356809375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45950.356809375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45950.356809375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45950.356809375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45950.356809375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45950.356809375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45950.356809375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45950.356809375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45950.356809375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45950.356809375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45950.356809375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45950.356809375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45950.356809375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45950.356809375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45950.356809375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45950.356809375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45950.356809375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45950.356809375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45950.356809375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45950.356809375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45950.356809375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45950.356809375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45950.356809375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45950.356809375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45950.356809375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45950.356809375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45950.356809375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45950.356809375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45950.356809375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45950.356809375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45950.356809375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45950.356809375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45950.356809375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45950.356809375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45950.356809375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45950.356809375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45950.356809375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45950.356809375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45950.356809375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45950.356809375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45950.356809375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45950.356809375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45950.356809375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45950.356809375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45950.356809375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45950.356809375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45950.356809375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45950.356809375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45950.356809375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45950.356809375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45950.356809375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45950.356809375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45950.356809375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45950.356809375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45950.356809375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45950.356809375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45950.356809375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45950.356809375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45950.356809375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45950.356809375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45950.356809375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45950.356809375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45950.356809375</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45950.356809375</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45950.356809375</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45950.356809375</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45950.356809375</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45950.356809375</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45950.356809375</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45950.356809375</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45950.356809375</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4"/>
  <sheetViews>
    <sheetView workbookViewId="0">
      <selection activeCell="D10" sqref="D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39060</v>
      </c>
      <c r="B2" s="98" t="str">
        <f>IFERROR(VLOOKUP(D2,DB!A:K,11,0),"")</f>
        <v>R4</v>
      </c>
      <c r="C2" s="99">
        <v>1</v>
      </c>
      <c r="D2" s="95" t="s">
        <v>35082</v>
      </c>
      <c r="E2" s="100" t="s">
        <v>38964</v>
      </c>
      <c r="F2" s="101">
        <v>45703.480717592596</v>
      </c>
      <c r="G2" s="102">
        <f ca="1">IFERROR(NOW()-F2,"")</f>
        <v>246.87609178240382</v>
      </c>
      <c r="H2" s="101">
        <v>45703.474768518521</v>
      </c>
      <c r="I2" s="98" t="str">
        <f>IFERROR(VLOOKUP(D2,DB!A:F,6,0),"")</f>
        <v>SCECO</v>
      </c>
      <c r="J2" s="98" t="str">
        <f>IFERROR(VLOOKUP(D2,DB!A:G,7,0),"")</f>
        <v>Dead</v>
      </c>
      <c r="K2" s="103" t="s">
        <v>39061</v>
      </c>
      <c r="L2" s="95" t="str">
        <f>IFERROR(VLOOKUP(D2,DB!A:I,9,0),"")</f>
        <v>Latis</v>
      </c>
    </row>
    <row r="3" spans="1:16" ht="15" customHeight="1">
      <c r="A3" s="121" t="s">
        <v>39062</v>
      </c>
      <c r="B3" s="121" t="str">
        <f>IFERROR(VLOOKUP(D3,DB!A:K,11,0),"")</f>
        <v>R4</v>
      </c>
      <c r="C3" s="122">
        <v>2</v>
      </c>
      <c r="D3" s="123" t="s">
        <v>23873</v>
      </c>
      <c r="E3" s="100" t="s">
        <v>38964</v>
      </c>
      <c r="F3" s="125">
        <v>45950.11383101852</v>
      </c>
      <c r="G3" s="126">
        <f ca="1">IFERROR(NOW()-F3,"")</f>
        <v>0.24297835648030741</v>
      </c>
      <c r="H3" s="125">
        <v>45950.102280092593</v>
      </c>
      <c r="I3" s="121" t="str">
        <f>IFERROR(VLOOKUP(D3,DB!A:F,6,0),"")</f>
        <v>SCECO</v>
      </c>
      <c r="J3" s="121" t="str">
        <f>IFERROR(VLOOKUP(D3,DB!A:G,7,0),"")</f>
        <v>Dead+Vandalized</v>
      </c>
      <c r="K3" s="127" t="s">
        <v>39063</v>
      </c>
      <c r="L3" s="123" t="str">
        <f>IFERROR(VLOOKUP(D3,DB!A:I,9,0),"")</f>
        <v>Latis</v>
      </c>
    </row>
    <row r="4" spans="1:16" ht="15" customHeight="1">
      <c r="A4" s="121" t="s">
        <v>39064</v>
      </c>
      <c r="B4" s="121" t="str">
        <f>IFERROR(VLOOKUP(D4,DB!A:K,11,0),"")</f>
        <v>R4</v>
      </c>
      <c r="C4" s="122">
        <v>1</v>
      </c>
      <c r="D4" s="123" t="s">
        <v>37745</v>
      </c>
      <c r="E4" s="100" t="s">
        <v>38964</v>
      </c>
      <c r="F4" s="125">
        <v>45950.340844907405</v>
      </c>
      <c r="G4" s="126">
        <f ca="1">IFERROR(NOW()-F4,"")</f>
        <v>1.5964467595040333E-2</v>
      </c>
      <c r="H4" s="125">
        <v>45950.334814814814</v>
      </c>
      <c r="I4" s="121" t="str">
        <f>IFERROR(VLOOKUP(D4,DB!A:F,6,0),"")</f>
        <v>SCECO</v>
      </c>
      <c r="J4" s="121" t="str">
        <f>IFERROR(VLOOKUP(D4,DB!A:G,7,0),"")</f>
        <v>Vandalized</v>
      </c>
      <c r="K4" s="127" t="s">
        <v>39065</v>
      </c>
      <c r="L4" s="123" t="str">
        <f>IFERROR(VLOOKUP(D4,DB!A:I,9,0),"")</f>
        <v>Latis</v>
      </c>
    </row>
    <row r="5" spans="1:16" ht="15" customHeight="1">
      <c r="A5" s="121"/>
      <c r="B5" s="121" t="str">
        <f>IFERROR(VLOOKUP(D5,DB!A:K,11,0),"")</f>
        <v/>
      </c>
      <c r="C5" s="122"/>
      <c r="D5" s="95"/>
      <c r="E5" s="100"/>
      <c r="F5" s="125"/>
      <c r="G5" s="126">
        <f ca="1">IFERROR(NOW()-F5,"")</f>
        <v>45950.356809375</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45950.356809375</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45950.356809375</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45950.356809375</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45950.356809375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45950.356809375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45950.356809375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45950.356809375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45950.356809375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45950.356809375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45950.356809375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45950.356809375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45950.356809375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45950.356809375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45950.356809375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45950.356809375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45950.356809375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45950.356809375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45950.356809375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45950.356809375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45950.356809375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45950.356809375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45950.356809375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45950.356809375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45950.356809375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45950.356809375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45950.356809375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45950.356809375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45950.356809375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45950.356809375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45950.356809375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45950.356809375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45950.356809375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45950.356809375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45950.356809375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45950.356809375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45950.356809375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45950.356809375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45950.356809375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45950.356809375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45950.356809375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45950.356809375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45950.356809375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45950.356809375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45950.356809375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45950.356809375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45950.356809375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45950.356809375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45950.356809375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45950.356809375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45950.356809375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45950.356809375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45950.356809375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45950.356809375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45950.356809375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45950.356809375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45950.356809375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45950.356809375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45950.356809375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45950.356809375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45950.356809375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45950.356809375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45950.356809375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45950.356809375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45950.356809375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45950.356809375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45950.356809375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45950.356809375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45950.356809375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45950.356809375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45950.356809375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45950.356809375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45950.356809375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45950.356809375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45950.356809375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45950.356809375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45950.356809375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45950.356809375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45950.356809375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45950.356809375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45950.356809375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45950.356809375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45950.356809375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45950.356809375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45950.356809375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45950.356809375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45950.356809375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45950.356809375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45950.356809375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45950.356809375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45950.356809375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45950.356809375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45950.356809375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45950.356809375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45950.356809375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45950.356809375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45950.356809375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45950.356809375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45950.356809375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45950.356809375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45950.356809375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45950.356809375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45950.356809375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45950.356809375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45950.356809375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45950.356809375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45950.356809375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45950.356809375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45950.356809375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45950.356809375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45950.356809375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45950.356809375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45950.356809375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45950.356809375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45950.356809375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45950.356809375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45950.356809375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45950.356809375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45950.356809375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45950.356809375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45950.356809375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45950.356809375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45950.356809375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45950.356809375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45950.356809375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45950.356809375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45950.356809375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45950.356809375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45950.356809375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45950.356809375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45950.356809375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45950.356809375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45950.356809375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45950.356809375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45950.356809375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45950.356809375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45950.356809375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45950.356809375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45950.356809375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45950.356809375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45950.356809375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45950.356809375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45950.356809375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45950.356809375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45950.356809375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45950.356809375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45950.356809375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45950.356809375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45950.356809375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45950.356809375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45950.356809375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45950.356809375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45950.356809375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45950.356809375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45950.356809375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45950.356809375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45950.356809375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45950.356809375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45950.356809375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45950.356809375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45950.356809375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45950.356809375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45950.356809375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45950.356809375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45950.356809375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45950.356809375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45950.356809375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45950.356809375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45950.356809375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45950.356809375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45950.356809375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45950.356809375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45950.356809375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45950.356809375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45950.356809375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45950.356809375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45950.356809375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45950.356809375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45950.356809375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45950.356809375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45950.356809375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45950.356809375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45950.356809375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45950.356809375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45950.356809375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45950.356809375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45950.356809375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45950.356809375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45950.356809375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45950.356809375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45950.356809375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45950.356809375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45950.356809375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45950.356809375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45950.356809375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45950.356809375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45950.356809375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45950.356809375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45950.356809375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45950.356809375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45950.356809375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45950.356809375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45950.356809375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45950.356809375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45950.356809375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45950.356809375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45950.356809375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45950.356809375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45950.356809375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45950.356809375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45950.356809375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45950.356809375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45950.356809375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45950.356809375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45950.356809375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45950.356809375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45950.356809375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45950.356809375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45950.356809375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45950.356809375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45950.356809375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45950.356809375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45950.356809375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45950.356809375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45950.356809375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45950.356809375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45950.356809375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45950.356809375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45950.356809375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45950.356809375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45950.356809375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45950.356809375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45950.356809375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45950.356809375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45950.356809375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45950.356809375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45950.356809375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45950.356809375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45950.356809375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45950.356809375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45950.356809375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45950.356809375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45950.356809375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45950.356809375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45950.356809375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45950.356809375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45950.356809375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45950.356809375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45950.356809375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45950.356809375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45950.356809375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45950.356809375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45950.356809375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45950.356809375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45950.356809375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45950.356809375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45950.356809375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45950.356809375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45950.356809375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45950.356809375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45950.356809375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45950.356809375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45950.356809375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45950.356809375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45950.356809375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45950.356809375</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45950.356809375</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45950.356809375</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45950.356809375</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45950.356809375</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45950.356809375</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45950.356809375</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45950.356809375</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45950.356809375</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45950.356809375</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45950.356809375</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45950.356809375</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45950.356809375</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45950.356809375</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45950.356809375</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45950.356809375</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45950.356809375</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45950.356809375</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45950.356809375</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45950.356809375</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45950.356809375</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45950.356809375</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45950.356809375</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45950.356809375</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45950.356809375</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45950.356809375</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45950.356809375</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45950.356809375</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45950.356809375</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45950.356809375</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45950.356809375</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45950.356809375</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45950.356809375</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45950.356809375</v>
      </c>
      <c r="H303" s="125"/>
      <c r="I303" s="121" t="str">
        <f>IFERROR(VLOOKUP(D303,DB!A:F,6,0),"")</f>
        <v/>
      </c>
      <c r="J303" s="121" t="str">
        <f>IFERROR(VLOOKUP(D303,DB!A:G,7,0),"")</f>
        <v/>
      </c>
      <c r="K303" s="127"/>
      <c r="L303" s="123" t="str">
        <f>IFERROR(VLOOKUP(D303,DB!A:I,9,0),"")</f>
        <v/>
      </c>
    </row>
    <row r="304" spans="1:12" ht="15" customHeight="1">
      <c r="A304" s="128"/>
      <c r="B304" s="128" t="str">
        <f>IFERROR(VLOOKUP(D304,DB!A:K,11,0),"")</f>
        <v/>
      </c>
      <c r="C304" s="129"/>
      <c r="D304" s="130"/>
      <c r="E304" s="131"/>
      <c r="F304" s="132"/>
      <c r="G304" s="133">
        <f ca="1">IFERROR(NOW()-F304,"")</f>
        <v>45950.356809375</v>
      </c>
      <c r="H304" s="132"/>
      <c r="I304" s="128" t="str">
        <f>IFERROR(VLOOKUP(D304,DB!A:F,6,0),"")</f>
        <v/>
      </c>
      <c r="J304" s="128" t="str">
        <f>IFERROR(VLOOKUP(D304,DB!A:G,7,0),"")</f>
        <v/>
      </c>
      <c r="K304" s="134"/>
      <c r="L304" s="130" t="str">
        <f>IFERROR(VLOOKUP(D304,DB!A:I,9,0),"")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9" sqref="D9"/>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39066</v>
      </c>
      <c r="B2" s="37" t="str">
        <f>IFERROR(VLOOKUP(D2,DB!A:K,11,0),"")</f>
        <v>R5</v>
      </c>
      <c r="C2" s="37">
        <v>3</v>
      </c>
      <c r="D2" s="120" t="s">
        <v>36000</v>
      </c>
      <c r="E2" s="37" t="s">
        <v>38964</v>
      </c>
      <c r="F2" s="38">
        <v>45891.832060185188</v>
      </c>
      <c r="G2" s="146">
        <f ca="1">IFERROR(NOW()-F2,"")</f>
        <v>58.5247491898117</v>
      </c>
      <c r="H2" s="38">
        <v>45891.790393518517</v>
      </c>
      <c r="I2" s="37" t="str">
        <f>IFERROR(VLOOKUP(D2,DB!A:F,6,0),"")</f>
        <v>Generator-SG</v>
      </c>
      <c r="J2" s="37" t="str">
        <f>IFERROR(VLOOKUP(D2,DB!A:G,7,0),"")</f>
        <v>Vandalized</v>
      </c>
      <c r="K2" s="37" t="s">
        <v>39067</v>
      </c>
      <c r="L2" s="37" t="str">
        <f>IFERROR(VLOOKUP(D2,DB!A:I,9,0),"")</f>
        <v>Latis</v>
      </c>
      <c r="M2" s="119"/>
    </row>
    <row r="3" spans="1:13" ht="30.75">
      <c r="A3" s="37" t="s">
        <v>39068</v>
      </c>
      <c r="B3" s="37" t="str">
        <f>IFERROR(VLOOKUP(D3,DB!A:K,11,0),"")</f>
        <v>R5</v>
      </c>
      <c r="C3" s="37">
        <v>1</v>
      </c>
      <c r="D3" s="37" t="s">
        <v>31295</v>
      </c>
      <c r="E3" s="37" t="s">
        <v>39047</v>
      </c>
      <c r="F3" s="38">
        <v>45926.188877314817</v>
      </c>
      <c r="G3" s="146">
        <f t="shared" ref="G3" ca="1" si="0">IFERROR(NOW()-F3,"")</f>
        <v>24.167932060183375</v>
      </c>
      <c r="H3" s="38">
        <v>45926.158159722225</v>
      </c>
      <c r="I3" s="37" t="str">
        <f>IFERROR(VLOOKUP(D3,DB!A:F,6,0),"")</f>
        <v>SCECO</v>
      </c>
      <c r="J3" s="37" t="str">
        <f>IFERROR(VLOOKUP(D3,DB!A:G,7,0),"")</f>
        <v>Good</v>
      </c>
      <c r="K3" s="37" t="s">
        <v>39069</v>
      </c>
      <c r="L3" s="37" t="str">
        <f>IFERROR(VLOOKUP(D3,DB!A:I,9,0),"")</f>
        <v>Latis</v>
      </c>
      <c r="M3" s="119"/>
    </row>
    <row r="4" spans="1:13" ht="30.75">
      <c r="A4" s="37" t="s">
        <v>39070</v>
      </c>
      <c r="B4" s="37" t="str">
        <f>IFERROR(VLOOKUP(D4,DB!A:K,11,0),"")</f>
        <v>R5</v>
      </c>
      <c r="C4" s="37">
        <v>2</v>
      </c>
      <c r="D4" s="37" t="s">
        <v>31159</v>
      </c>
      <c r="E4" s="37" t="s">
        <v>38964</v>
      </c>
      <c r="F4" s="38">
        <v>45944.771574074075</v>
      </c>
      <c r="G4" s="39">
        <f t="shared" ref="G4" ca="1" si="1">IFERROR(NOW()-F4,"")</f>
        <v>5.5852353009249782</v>
      </c>
      <c r="H4" s="38">
        <v>45944.676192129627</v>
      </c>
      <c r="I4" s="37" t="str">
        <f>IFERROR(VLOOKUP(D4,DB!A:F,6,0),"")</f>
        <v>SCECO</v>
      </c>
      <c r="J4" s="37" t="str">
        <f>IFERROR(VLOOKUP(D4,DB!A:G,7,0),"")</f>
        <v>Dead</v>
      </c>
      <c r="K4" s="37" t="s">
        <v>39071</v>
      </c>
      <c r="L4" s="37" t="str">
        <f>IFERROR(VLOOKUP(D4,DB!A:I,9,0),"")</f>
        <v>Latis</v>
      </c>
    </row>
    <row r="5" spans="1:13" ht="45.75">
      <c r="A5" s="159" t="s">
        <v>39072</v>
      </c>
      <c r="B5" s="159" t="str">
        <f>IFERROR(VLOOKUP(D5,DB!A:K,11,0),"")</f>
        <v>R5</v>
      </c>
      <c r="C5" s="159">
        <v>1</v>
      </c>
      <c r="D5" s="159" t="s">
        <v>34747</v>
      </c>
      <c r="E5" s="159" t="s">
        <v>39047</v>
      </c>
      <c r="F5" s="160">
        <v>45948.661111111112</v>
      </c>
      <c r="G5" s="161">
        <f ca="1">IFERROR(NOW()-F5,"")</f>
        <v>1.695698263887607</v>
      </c>
      <c r="H5" s="160">
        <v>45948.661111111112</v>
      </c>
      <c r="I5" s="159" t="str">
        <f>IFERROR(VLOOKUP(D5,DB!A:F,6,0),"")</f>
        <v>SCECO</v>
      </c>
      <c r="J5" s="159" t="str">
        <f>IFERROR(VLOOKUP(D5,DB!A:G,7,0),"")</f>
        <v>Dead</v>
      </c>
      <c r="K5" s="159" t="s">
        <v>39073</v>
      </c>
      <c r="L5" s="159" t="str">
        <f>IFERROR(VLOOKUP(D5,DB!A:I,9,0),"")</f>
        <v>Latis</v>
      </c>
    </row>
    <row r="6" spans="1:13" ht="15">
      <c r="A6" s="159"/>
      <c r="B6" s="159" t="str">
        <f>IFERROR(VLOOKUP(D6,DB!A:K,11,0),"")</f>
        <v/>
      </c>
      <c r="C6" s="159"/>
      <c r="D6" s="159"/>
      <c r="E6" s="159"/>
      <c r="F6" s="160"/>
      <c r="G6" s="161">
        <f ca="1">IFERROR(NOW()-F6,"")</f>
        <v>45950.356809375</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45950.356809375</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45950.356809375</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45950.356809375</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45950.356809375</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45950.356809375</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45950.356809375</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45950.356809375</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45950.356809375</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45950.356809375</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45950.356809375</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45950.356809375</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45950.356809375</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45950.356809375</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45950.356809375</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45950.356809375</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45950.356809375</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45950.356809375</v>
      </c>
      <c r="H23" s="160"/>
      <c r="I23" s="159" t="str">
        <f>IFERROR(VLOOKUP(D23,DB!A:F,6,0),"")</f>
        <v/>
      </c>
      <c r="J23" s="159" t="str">
        <f>IFERROR(VLOOKUP(D23,DB!A:G,7,0),"")</f>
        <v/>
      </c>
      <c r="K23" s="159"/>
      <c r="L23" s="159" t="str">
        <f>IFERROR(VLOOKUP(D23,DB!A:I,9,0),"")</f>
        <v/>
      </c>
    </row>
    <row r="24" spans="1:12" ht="15">
      <c r="A24" s="159"/>
      <c r="B24" s="159" t="str">
        <f>IFERROR(VLOOKUP(D24,DB!A:K,11,0),"")</f>
        <v/>
      </c>
      <c r="C24" s="159"/>
      <c r="D24"/>
      <c r="E24" s="159"/>
      <c r="F24" s="160"/>
      <c r="G24" s="161">
        <f ca="1">IFERROR(NOW()-F24,"")</f>
        <v>45950.356809375</v>
      </c>
      <c r="H24" s="160"/>
      <c r="I24" s="159" t="str">
        <f>IFERROR(VLOOKUP(D24,DB!A:F,6,0),"")</f>
        <v/>
      </c>
      <c r="J24" s="159" t="str">
        <f>IFERROR(VLOOKUP(D24,DB!A:G,7,0),"")</f>
        <v/>
      </c>
      <c r="K24" s="159"/>
      <c r="L24" s="159" t="str">
        <f>IFERROR(VLOOKUP(D24,DB!A:I,9,0),"")</f>
        <v/>
      </c>
    </row>
    <row r="25" spans="1:12" ht="15">
      <c r="A25" s="159"/>
      <c r="B25" s="159" t="str">
        <f>IFERROR(VLOOKUP(D25,DB!A:K,11,0),"")</f>
        <v/>
      </c>
      <c r="C25" s="159"/>
      <c r="D25" s="162"/>
      <c r="E25" s="159"/>
      <c r="F25" s="160"/>
      <c r="G25" s="161">
        <f ca="1">IFERROR(NOW()-F25,"")</f>
        <v>45950.356809375</v>
      </c>
      <c r="H25" s="160"/>
      <c r="I25" s="159" t="str">
        <f>IFERROR(VLOOKUP(D25,DB!A:F,6,0),"")</f>
        <v/>
      </c>
      <c r="J25" s="159" t="str">
        <f>IFERROR(VLOOKUP(D25,DB!A:G,7,0),"")</f>
        <v/>
      </c>
      <c r="K25" s="159"/>
      <c r="L25" s="159" t="str">
        <f>IFERROR(VLOOKUP(D25,DB!A:I,9,0),"")</f>
        <v/>
      </c>
    </row>
    <row r="26" spans="1:12" ht="15">
      <c r="A26" s="159"/>
      <c r="B26" s="159" t="str">
        <f>IFERROR(VLOOKUP(D26,DB!A:K,11,0),"")</f>
        <v/>
      </c>
      <c r="C26" s="159"/>
      <c r="D26"/>
      <c r="E26" s="159"/>
      <c r="F26" s="160"/>
      <c r="G26" s="161">
        <f ca="1">IFERROR(NOW()-F26,"")</f>
        <v>45950.356809375</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45950.356809375</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45950.356809375</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45950.356809375</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45950.356809375</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45950.356809375</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45950.356809375</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45950.356809375</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45950.356809375</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45950.356809375</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45950.356809375</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45950.356809375</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45950.356809375</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45950.356809375</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45950.356809375</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45950.356809375</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45950.356809375</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45950.356809375</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45950.356809375</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45950.356809375</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45950.356809375</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45950.356809375</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45950.356809375</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45950.356809375</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45950.356809375</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45950.356809375</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45950.356809375</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45950.356809375</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45950.356809375</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45950.356809375</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45950.356809375</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45950.356809375</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45950.356809375</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45950.356809375</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45950.356809375</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45950.356809375</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45950.356809375</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45950.356809375</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45950.356809375</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45950.356809375</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45950.356809375</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45950.356809375</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45950.356809375</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45950.356809375</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45950.356809375</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45950.356809375</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45950.356809375</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45950.356809375</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45950.356809375</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45950.356809375</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45950.356809375</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45950.356809375</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45950.356809375</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45950.356809375</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45950.356809375</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45950.356809375</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45950.356809375</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45950.356809375</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45950.356809375</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45950.356809375</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45950.356809375</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45950.356809375</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45950.356809375</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45950.356809375</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45950.356809375</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45950.356809375</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45950.356809375</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45950.356809375</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45950.356809375</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45950.356809375</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45950.356809375</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45950.356809375</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45950.356809375</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45950.356809375</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45950.356809375</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45950.356809375</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45950.356809375</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45950.356809375</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45950.356809375</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45950.356809375</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45950.356809375</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45950.356809375</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45950.356809375</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45950.356809375</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45950.356809375</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45950.356809375</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45950.356809375</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45950.356809375</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45950.356809375</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45950.356809375</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45950.356809375</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45950.356809375</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45950.356809375</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45950.356809375</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45950.356809375</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45950.356809375</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45950.356809375</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45950.356809375</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45950.356809375</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45950.356809375</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45950.356809375</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45950.356809375</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45950.356809375</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45950.356809375</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45950.356809375</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45950.356809375</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45950.356809375</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45950.356809375</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45950.356809375</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45950.356809375</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45950.356809375</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45950.356809375</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45950.356809375</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45950.356809375</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45950.356809375</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45950.356809375</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45950.356809375</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45950.356809375</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45950.356809375</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45950.356809375</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45950.356809375</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45950.356809375</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45950.356809375</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45950.356809375</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45950.356809375</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45950.356809375</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45950.356809375</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45950.356809375</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45950.356809375</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45950.356809375</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45950.356809375</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45950.356809375</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45950.356809375</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45950.356809375</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45950.356809375</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45950.356809375</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45950.356809375</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45950.356809375</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45950.356809375</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45950.356809375</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45950.356809375</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45950.356809375</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45950.356809375</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45950.356809375</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45950.356809375</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45950.356809375</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45950.356809375</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45950.356809375</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45950.356809375</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45950.356809375</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45950.356809375</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45950.356809375</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45950.356809375</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45950.356809375</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45950.356809375</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45950.356809375</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45950.356809375</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45950.356809375</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45950.356809375</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45950.356809375</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45950.356809375</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45950.356809375</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45950.356809375</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45950.356809375</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45950.356809375</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45950.356809375</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45950.356809375</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45950.356809375</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45950.356809375</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45950.356809375</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45950.356809375</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45950.356809375</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45950.356809375</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45950.356809375</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45950.356809375</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45950.356809375</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45950.356809375</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45950.356809375</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45950.356809375</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45950.356809375</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45950.356809375</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45950.356809375</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45950.356809375</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45950.356809375</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45950.356809375</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45950.356809375</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45950.356809375</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45950.356809375</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45950.356809375</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45950.356809375</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45950.356809375</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45950.356809375</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45950.356809375</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45950.356809375</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45950.356809375</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45950.356809375</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45950.356809375</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45950.356809375</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45950.356809375</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45950.356809375</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45950.356809375</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45950.356809375</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45950.356809375</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45950.356809375</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45950.356809375</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45950.356809375</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45950.356809375</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45950.356809375</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45950.356809375</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45950.356809375</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45950.356809375</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45950.356809375</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45950.356809375</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45950.356809375</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45950.356809375</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45950.356809375</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45950.356809375</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45950.356809375</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45950.356809375</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45950.356809375</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45950.356809375</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45950.356809375</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45950.356809375</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45950.356809375</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45950.356809375</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45950.356809375</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45950.356809375</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45950.356809375</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45950.356809375</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45950.356809375</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45950.356809375</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45950.356809375</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45950.356809375</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45950.356809375</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45950.356809375</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45950.356809375</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45950.356809375</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45950.356809375</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45950.356809375</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45950.356809375</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45950.356809375</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45950.356809375</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45950.356809375</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45950.356809375</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45950.356809375</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45950.356809375</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45950.356809375</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45950.356809375</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45950.356809375</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45950.356809375</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45950.356809375</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45950.356809375</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45950.356809375</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45950.356809375</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45950.356809375</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45950.356809375</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45950.356809375</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45950.356809375</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45950.356809375</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45950.356809375</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45950.356809375</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45950.356809375</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45950.356809375</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45950.356809375</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45950.356809375</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45950.356809375</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45950.356809375</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45950.356809375</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45950.356809375</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45950.356809375</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45950.356809375</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45950.356809375</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45950.356809375</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45950.356809375</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45950.356809375</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45950.356809375</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45950.356809375</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45950.356809375</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45950.356809375</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45950.356809375</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45950.356809375</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45950.356809375</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45950.356809375</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45950.356809375</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45950.356809375</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45950.356809375</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45950.356809375</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45950.356809375</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45950.356809375</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45950.356809375</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45950.356809375</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45950.356809375</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45950.356809375</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45950.356809375</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45950.356809375</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45950.356809375</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45950.356809375</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45950.356809375</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45950.356809375</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45950.356809375</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45950.356809375</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45950.356809375</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45950.356809375</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45950.356809375</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45950.356809375</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45950.356809375</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45950.356809375</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45950.356809375</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45950.356809375</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45950.356809375</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45950.356809375</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45950.356809375</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45950.356809375</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45950.356809375</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45950.356809375</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45950.356809375</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45950.356809375</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45950.356809375</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45950.356809375</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45950.356809375</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45950.356809375</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45950.356809375</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45950.356809375</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45950.356809375</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45950.356809375</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45950.356809375</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45950.356809375</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45950.356809375</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45950.356809375</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45950.356809375</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45950.356809375</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45950.356809375</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45950.356809375</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45950.356809375</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45950.356809375</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45950.356809375</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45950.356809375</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45950.356809375</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45950.356809375</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45950.356809375</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45950.356809375</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45950.356809375</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45950.356809375</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45950.356809375</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45950.356809375</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45950.356809375</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45950.356809375</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45950.356809375</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45950.356809375</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45950.356809375</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45950.356809375</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45950.356809375</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45950.356809375</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45950.356809375</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45950.356809375</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45950.356809375</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45950.356809375</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45950.356809375</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45950.356809375</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45950.356809375</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45950.356809375</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45950.356809375</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45950.356809375</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45950.356809375</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45950.356809375</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45950.356809375</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45950.356809375</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45950.356809375</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45950.356809375</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45950.356809375</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45950.356809375</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45950.356809375</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45950.356809375</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45950.356809375</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45950.356809375</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45950.356809375</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45950.356809375</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45950.356809375</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45950.356809375</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45950.356809375</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45950.356809375</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45950.356809375</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45950.356809375</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45950.356809375</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45950.356809375</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45950.356809375</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45950.356809375</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45950.356809375</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45950.356809375</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45950.356809375</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45950.356809375</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45950.356809375</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45950.356809375</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45950.356809375</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45950.356809375</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45950.356809375</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45950.356809375</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45950.356809375</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45950.356809375</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45950.356809375</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45950.356809375</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45950.356809375</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45950.356809375</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45950.356809375</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45950.356809375</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45950.356809375</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45950.356809375</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45950.356809375</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45950.356809375</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45950.356809375</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45950.356809375</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45950.356809375</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45950.356809375</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45950.356809375</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45950.356809375</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45950.356809375</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45950.356809375</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45950.356809375</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45950.356809375</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45950.356809375</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45950.356809375</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45950.356809375</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45950.356809375</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45950.356809375</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45950.356809375</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45950.356809375</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45950.356809375</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45950.356809375</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45950.356809375</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45950.356809375</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45950.356809375</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45950.356809375</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45950.356809375</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45950.356809375</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45950.356809375</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45950.356809375</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45950.356809375</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45950.356809375</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45950.356809375</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45950.356809375</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45950.356809375</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45950.356809375</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45950.356809375</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45950.356809375</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45950.356809375</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45950.356809375</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45950.356809375</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45950.356809375</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45950.356809375</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45950.356809375</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45950.356809375</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45950.356809375</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45950.356809375</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45950.356809375</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45950.356809375</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45950.356809375</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45950.356809375</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45950.356809375</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45950.356809375</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45950.356809375</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45950.356809375</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45950.356809375</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45950.356809375</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45950.356809375</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45950.356809375</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45950.356809375</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45950.356809375</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45950.356809375</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45950.356809375</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45950.356809375</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45950.356809375</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45950.356809375</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45950.356809375</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45950.356809375</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45950.356809375</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45950.356809375</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45950.356809375</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45950.356809375</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45950.356809375</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45950.356809375</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45950.356809375</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45950.356809375</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45950.356809375</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45950.356809375</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45950.356809375</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45950.356809375</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45950.356809375</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45950.356809375</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45950.356809375</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45950.356809375</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45950.356809375</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45950.356809375</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45950.356809375</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45950.356809375</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45950.356809375</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45950.356809375</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45950.356809375</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45950.356809375</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45950.356809375</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45950.356809375</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45950.356809375</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45950.356809375</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45950.356809375</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45950.356809375</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45950.356809375</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45950.356809375</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45950.356809375</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45950.356809375</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45950.356809375</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45950.356809375</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45950.356809375</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45950.356809375</v>
      </c>
      <c r="H537" s="160"/>
      <c r="I537" s="159" t="str">
        <f>IFERROR(VLOOKUP(D537,DB!A:F,6,0),"")</f>
        <v/>
      </c>
      <c r="J537" s="159" t="str">
        <f>IFERROR(VLOOKUP(D537,DB!A:G,7,0),"")</f>
        <v/>
      </c>
      <c r="K537" s="159"/>
      <c r="L537" s="159" t="str">
        <f>IFERROR(VLOOKUP(D537,DB!A:I,9,0),"")</f>
        <v/>
      </c>
    </row>
    <row r="538" spans="1:12" ht="15">
      <c r="A538" s="159"/>
      <c r="B538" s="159" t="str">
        <f>IFERROR(VLOOKUP(D538,DB!A:K,11,0),"")</f>
        <v/>
      </c>
      <c r="C538" s="159"/>
      <c r="D538" s="159"/>
      <c r="E538" s="159"/>
      <c r="F538" s="160"/>
      <c r="G538" s="161">
        <f ca="1">IFERROR(NOW()-F538,"")</f>
        <v>45950.356809375</v>
      </c>
      <c r="H538" s="160"/>
      <c r="I538" s="159" t="str">
        <f>IFERROR(VLOOKUP(D538,DB!A:F,6,0),"")</f>
        <v/>
      </c>
      <c r="J538" s="159" t="str">
        <f>IFERROR(VLOOKUP(D538,DB!A:G,7,0),"")</f>
        <v/>
      </c>
      <c r="K538" s="159"/>
      <c r="L538" s="159" t="str">
        <f>IFERROR(VLOOKUP(D538,DB!A:I,9,0),"")</f>
        <v/>
      </c>
    </row>
    <row r="539" spans="1:12" ht="15">
      <c r="A539" s="159"/>
      <c r="B539" s="159" t="str">
        <f>IFERROR(VLOOKUP(D539,DB!A:K,11,0),"")</f>
        <v/>
      </c>
      <c r="C539" s="159"/>
      <c r="D539" s="159"/>
      <c r="E539" s="159"/>
      <c r="F539" s="160"/>
      <c r="G539" s="161">
        <f ca="1">IFERROR(NOW()-F539,"")</f>
        <v>45950.356809375</v>
      </c>
      <c r="H539" s="160"/>
      <c r="I539" s="159" t="str">
        <f>IFERROR(VLOOKUP(D539,DB!A:F,6,0),"")</f>
        <v/>
      </c>
      <c r="J539" s="159" t="str">
        <f>IFERROR(VLOOKUP(D539,DB!A:G,7,0),"")</f>
        <v/>
      </c>
      <c r="K539" s="159"/>
      <c r="L539" s="159" t="str">
        <f>IFERROR(VLOOKUP(D539,DB!A:I,9,0),"")</f>
        <v/>
      </c>
    </row>
    <row r="540" spans="1:12" ht="15">
      <c r="A540" s="159"/>
      <c r="B540" s="159" t="str">
        <f>IFERROR(VLOOKUP(D540,DB!A:K,11,0),"")</f>
        <v/>
      </c>
      <c r="C540" s="159"/>
      <c r="D540" s="159"/>
      <c r="E540" s="159"/>
      <c r="F540" s="160"/>
      <c r="G540" s="161">
        <f ca="1">IFERROR(NOW()-F540,"")</f>
        <v>45950.356809375</v>
      </c>
      <c r="H540" s="160"/>
      <c r="I540" s="159" t="str">
        <f>IFERROR(VLOOKUP(D540,DB!A:F,6,0),"")</f>
        <v/>
      </c>
      <c r="J540" s="159" t="str">
        <f>IFERROR(VLOOKUP(D540,DB!A:G,7,0),"")</f>
        <v/>
      </c>
      <c r="K540" s="159"/>
      <c r="L540" s="159" t="str">
        <f>IFERROR(VLOOKUP(D540,DB!A:I,9,0),"")</f>
        <v/>
      </c>
    </row>
    <row r="541" spans="1:12" ht="15">
      <c r="A541" s="159"/>
      <c r="B541" s="159" t="str">
        <f>IFERROR(VLOOKUP(D541,DB!A:K,11,0),"")</f>
        <v/>
      </c>
      <c r="C541" s="159"/>
      <c r="D541" s="159"/>
      <c r="E541" s="159"/>
      <c r="F541" s="160"/>
      <c r="G541" s="161">
        <f ca="1">IFERROR(NOW()-F541,"")</f>
        <v>45950.356809375</v>
      </c>
      <c r="H541" s="160"/>
      <c r="I541" s="159" t="str">
        <f>IFERROR(VLOOKUP(D541,DB!A:F,6,0),"")</f>
        <v/>
      </c>
      <c r="J541" s="159" t="str">
        <f>IFERROR(VLOOKUP(D541,DB!A:G,7,0),"")</f>
        <v/>
      </c>
      <c r="K541" s="159"/>
      <c r="L541" s="159" t="str">
        <f>IFERROR(VLOOKUP(D541,DB!A:I,9,0),"")</f>
        <v/>
      </c>
    </row>
    <row r="542" spans="1:12" ht="15">
      <c r="A542" s="159"/>
      <c r="B542" s="159" t="str">
        <f>IFERROR(VLOOKUP(D542,DB!A:K,11,0),"")</f>
        <v/>
      </c>
      <c r="C542" s="159"/>
      <c r="D542" s="159"/>
      <c r="E542" s="159"/>
      <c r="F542" s="160"/>
      <c r="G542" s="161">
        <f ca="1">IFERROR(NOW()-F542,"")</f>
        <v>45950.356809375</v>
      </c>
      <c r="H542" s="160"/>
      <c r="I542" s="159" t="str">
        <f>IFERROR(VLOOKUP(D542,DB!A:F,6,0),"")</f>
        <v/>
      </c>
      <c r="J542" s="159" t="str">
        <f>IFERROR(VLOOKUP(D542,DB!A:G,7,0),"")</f>
        <v/>
      </c>
      <c r="K542" s="159"/>
      <c r="L542" s="159" t="str">
        <f>IFERROR(VLOOKUP(D542,DB!A:I,9,0),"")</f>
        <v/>
      </c>
    </row>
    <row r="543" spans="1:12" ht="15">
      <c r="A543" s="159"/>
      <c r="B543" s="159" t="str">
        <f>IFERROR(VLOOKUP(D543,DB!A:K,11,0),"")</f>
        <v/>
      </c>
      <c r="C543" s="159"/>
      <c r="D543" s="159"/>
      <c r="E543" s="159"/>
      <c r="F543" s="160"/>
      <c r="G543" s="161">
        <f ca="1">IFERROR(NOW()-F543,"")</f>
        <v>45950.356809375</v>
      </c>
      <c r="H543" s="160"/>
      <c r="I543" s="159" t="str">
        <f>IFERROR(VLOOKUP(D543,DB!A:F,6,0),"")</f>
        <v/>
      </c>
      <c r="J543" s="159" t="str">
        <f>IFERROR(VLOOKUP(D543,DB!A:G,7,0),"")</f>
        <v/>
      </c>
      <c r="K543" s="159"/>
      <c r="L543" s="159" t="str">
        <f>IFERROR(VLOOKUP(D543,DB!A:I,9,0),"")</f>
        <v/>
      </c>
    </row>
    <row r="544" spans="1:12" ht="15">
      <c r="A544" s="159"/>
      <c r="B544" s="159" t="str">
        <f>IFERROR(VLOOKUP(D544,DB!A:K,11,0),"")</f>
        <v/>
      </c>
      <c r="C544" s="159"/>
      <c r="D544" s="159"/>
      <c r="E544" s="159"/>
      <c r="F544" s="160"/>
      <c r="G544" s="161">
        <f ca="1">IFERROR(NOW()-F544,"")</f>
        <v>45950.356809375</v>
      </c>
      <c r="H544" s="160"/>
      <c r="I544" s="159" t="str">
        <f>IFERROR(VLOOKUP(D544,DB!A:F,6,0),"")</f>
        <v/>
      </c>
      <c r="J544" s="159" t="str">
        <f>IFERROR(VLOOKUP(D544,DB!A:G,7,0),"")</f>
        <v/>
      </c>
      <c r="K544" s="159"/>
      <c r="L544" s="159" t="str">
        <f>IFERROR(VLOOKUP(D544,DB!A:I,9,0),"")</f>
        <v/>
      </c>
    </row>
    <row r="545" spans="1:12" ht="15">
      <c r="A545" s="159"/>
      <c r="B545" s="159" t="str">
        <f>IFERROR(VLOOKUP(D545,DB!A:K,11,0),"")</f>
        <v/>
      </c>
      <c r="C545" s="159"/>
      <c r="D545" s="159"/>
      <c r="E545" s="159"/>
      <c r="F545" s="160"/>
      <c r="G545" s="161">
        <f ca="1">IFERROR(NOW()-F545,"")</f>
        <v>45950.356809375</v>
      </c>
      <c r="H545" s="160"/>
      <c r="I545" s="159" t="str">
        <f>IFERROR(VLOOKUP(D545,DB!A:F,6,0),"")</f>
        <v/>
      </c>
      <c r="J545" s="159" t="str">
        <f>IFERROR(VLOOKUP(D545,DB!A:G,7,0),"")</f>
        <v/>
      </c>
      <c r="K545" s="159"/>
      <c r="L545" s="159" t="str">
        <f>IFERROR(VLOOKUP(D545,DB!A:I,9,0),"")</f>
        <v/>
      </c>
    </row>
    <row r="546" spans="1:12" ht="15">
      <c r="A546" s="159"/>
      <c r="B546" s="159" t="str">
        <f>IFERROR(VLOOKUP(D546,DB!A:K,11,0),"")</f>
        <v/>
      </c>
      <c r="C546" s="159"/>
      <c r="D546" s="159"/>
      <c r="E546" s="159"/>
      <c r="F546" s="160"/>
      <c r="G546" s="161">
        <f ca="1">IFERROR(NOW()-F546,"")</f>
        <v>45950.356809375</v>
      </c>
      <c r="H546" s="160"/>
      <c r="I546" s="159" t="str">
        <f>IFERROR(VLOOKUP(D546,DB!A:F,6,0),"")</f>
        <v/>
      </c>
      <c r="J546" s="159" t="str">
        <f>IFERROR(VLOOKUP(D546,DB!A:G,7,0),"")</f>
        <v/>
      </c>
      <c r="K546" s="159"/>
      <c r="L546" s="159" t="str">
        <f>IFERROR(VLOOKUP(D546,DB!A:I,9,0),"")</f>
        <v/>
      </c>
    </row>
    <row r="547" spans="1:12" ht="15">
      <c r="A547" s="159"/>
      <c r="B547" s="159" t="str">
        <f>IFERROR(VLOOKUP(D547,DB!A:K,11,0),"")</f>
        <v/>
      </c>
      <c r="C547" s="159"/>
      <c r="D547" s="159"/>
      <c r="E547" s="159"/>
      <c r="F547" s="160"/>
      <c r="G547" s="161">
        <f ca="1">IFERROR(NOW()-F547,"")</f>
        <v>45950.356809375</v>
      </c>
      <c r="H547" s="160"/>
      <c r="I547" s="159" t="str">
        <f>IFERROR(VLOOKUP(D547,DB!A:F,6,0),"")</f>
        <v/>
      </c>
      <c r="J547" s="159" t="str">
        <f>IFERROR(VLOOKUP(D547,DB!A:G,7,0),"")</f>
        <v/>
      </c>
      <c r="K547" s="159"/>
      <c r="L547" s="159" t="str">
        <f>IFERROR(VLOOKUP(D547,DB!A:I,9,0),"")</f>
        <v/>
      </c>
    </row>
    <row r="548" spans="1:12" ht="15">
      <c r="A548" s="159"/>
      <c r="B548" s="159" t="str">
        <f>IFERROR(VLOOKUP(D548,DB!A:K,11,0),"")</f>
        <v/>
      </c>
      <c r="C548" s="159"/>
      <c r="D548" s="159"/>
      <c r="E548" s="159"/>
      <c r="F548" s="160"/>
      <c r="G548" s="161">
        <f ca="1">IFERROR(NOW()-F548,"")</f>
        <v>45950.356809375</v>
      </c>
      <c r="H548" s="160"/>
      <c r="I548" s="159" t="str">
        <f>IFERROR(VLOOKUP(D548,DB!A:F,6,0),"")</f>
        <v/>
      </c>
      <c r="J548" s="159" t="str">
        <f>IFERROR(VLOOKUP(D548,DB!A:G,7,0),"")</f>
        <v/>
      </c>
      <c r="K548" s="159"/>
      <c r="L548" s="159" t="str">
        <f>IFERROR(VLOOKUP(D548,DB!A:I,9,0),"")</f>
        <v/>
      </c>
    </row>
    <row r="549" spans="1:12" ht="15"/>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8" ht="15"/>
    <row r="659" ht="15"/>
    <row r="661" ht="15"/>
    <row r="662" ht="15"/>
    <row r="663" ht="15"/>
    <row r="664" ht="15"/>
    <row r="666" ht="15"/>
    <row r="667" ht="15"/>
    <row r="674" ht="15"/>
    <row r="675" ht="15"/>
    <row r="676" ht="15"/>
    <row r="677" ht="15"/>
    <row r="678" ht="15"/>
    <row r="679" ht="15"/>
    <row r="682" ht="15"/>
    <row r="683" ht="15"/>
    <row r="684" ht="15"/>
    <row r="685" ht="15"/>
    <row r="686" ht="15"/>
    <row r="687" ht="15"/>
    <row r="688" ht="15"/>
    <row r="689" ht="15"/>
    <row r="690" ht="15"/>
    <row r="691" ht="15"/>
    <row r="692" ht="15"/>
    <row r="693"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9" ht="15"/>
    <row r="750" ht="15"/>
    <row r="787" ht="15"/>
    <row r="788" ht="15"/>
    <row r="789" ht="15"/>
    <row r="790" ht="15"/>
    <row r="791" ht="15"/>
    <row r="792" ht="15"/>
    <row r="793" ht="15"/>
    <row r="794" ht="15"/>
    <row r="795" ht="15"/>
    <row r="796"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7" ht="15"/>
    <row r="878" ht="15"/>
    <row r="879" ht="15"/>
    <row r="881" ht="15"/>
    <row r="882"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5" ht="15"/>
    <row r="916" ht="15"/>
    <row r="1086" ht="15"/>
    <row r="1087" ht="15"/>
    <row r="1088" ht="15"/>
    <row r="1089" ht="15"/>
    <row r="1090" ht="15"/>
    <row r="1091" ht="15"/>
    <row r="1097" ht="15"/>
    <row r="1098" ht="15"/>
    <row r="1099" ht="15"/>
    <row r="1100" ht="15"/>
    <row r="1101" ht="15"/>
    <row r="1102" ht="15"/>
    <row r="1103"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4" ht="15"/>
    <row r="1155" ht="15"/>
    <row r="1161" ht="15"/>
    <row r="1162" ht="15"/>
    <row r="1164" ht="15"/>
    <row r="1165" ht="15"/>
    <row r="1166" ht="15"/>
    <row r="1167" ht="15"/>
    <row r="1168" ht="15"/>
    <row r="1169" ht="15"/>
    <row r="1170" ht="15"/>
    <row r="1172" ht="15"/>
    <row r="1173" ht="15"/>
    <row r="1174"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9"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0" ht="15"/>
    <row r="1251" ht="15"/>
    <row r="1252" ht="15"/>
    <row r="1253" ht="15"/>
    <row r="1254" ht="15"/>
    <row r="1255" ht="15"/>
    <row r="1256" ht="15"/>
    <row r="1258" ht="15"/>
    <row r="1259" ht="15"/>
    <row r="1260" ht="15"/>
    <row r="1261" ht="15"/>
    <row r="1262" ht="15"/>
    <row r="1263" ht="15"/>
    <row r="1264" ht="15"/>
    <row r="1265" ht="15"/>
    <row r="1266" ht="15"/>
    <row r="1267" ht="15"/>
    <row r="1268" ht="15"/>
    <row r="1269" ht="15"/>
    <row r="1272" ht="15"/>
    <row r="1273" ht="15"/>
    <row r="1274" ht="15"/>
    <row r="1275" ht="15"/>
    <row r="1276" ht="15"/>
    <row r="1277" ht="15"/>
    <row r="1278" ht="15"/>
    <row r="1280" ht="15"/>
    <row r="1281" ht="15"/>
    <row r="1282" ht="15"/>
    <row r="1283" ht="15"/>
    <row r="1284" ht="15"/>
    <row r="1285" ht="15"/>
    <row r="1286" ht="15"/>
    <row r="1287" ht="15"/>
    <row r="1288" ht="15"/>
    <row r="1289" ht="15"/>
    <row r="1290" ht="15"/>
    <row r="1292" ht="15"/>
    <row r="1293" ht="15"/>
    <row r="1294" ht="15"/>
    <row r="1295" ht="15"/>
    <row r="1296" ht="15"/>
    <row r="1297" ht="15"/>
    <row r="1298" ht="15"/>
    <row r="1299" ht="15"/>
    <row r="1300" ht="15"/>
    <row r="1301" ht="15"/>
    <row r="1309" ht="15"/>
    <row r="1310" ht="15"/>
    <row r="1313" ht="15"/>
    <row r="1314" ht="15"/>
    <row r="1315" ht="15"/>
    <row r="1316" ht="15"/>
    <row r="1317" ht="15"/>
    <row r="1318" ht="15"/>
    <row r="1319" ht="15"/>
    <row r="1320" ht="15"/>
    <row r="1323" ht="15"/>
    <row r="1324" ht="15"/>
    <row r="1325" ht="15"/>
    <row r="1326" ht="15"/>
    <row r="1327" ht="15"/>
    <row r="1328" ht="15"/>
    <row r="1329" ht="15"/>
    <row r="1330" ht="15"/>
    <row r="1331" ht="15"/>
    <row r="1332" ht="15"/>
    <row r="1333" ht="15"/>
    <row r="1334" ht="15"/>
    <row r="1336" ht="15"/>
    <row r="1337" ht="15"/>
    <row r="1338" ht="15"/>
    <row r="1341" ht="15"/>
    <row r="1343" ht="15"/>
    <row r="1345" ht="15"/>
    <row r="1347" ht="15"/>
    <row r="1348" ht="15"/>
  </sheetData>
  <dataValidations count="2">
    <dataValidation allowBlank="1" showInputMessage="1" showErrorMessage="1" sqref="E1" xr:uid="{920C6338-E771-4DAE-8C89-92A9093EA4DE}"/>
    <dataValidation type="list" allowBlank="1" showInputMessage="1" showErrorMessage="1" sqref="E2:E5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3"/>
  <sheetViews>
    <sheetView workbookViewId="0">
      <selection activeCell="D2" sqre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45950.356809375</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45950.356809375</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45950.356809375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45950.356809375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45950.356809375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45950.356809375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45950.356809375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45950.356809375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45950.356809375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45950.356809375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45950.356809375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45950.356809375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45950.356809375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45950.356809375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45950.356809375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45950.356809375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45950.356809375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45950.356809375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45950.356809375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45950.356809375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45950.356809375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45950.356809375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45950.356809375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45950.356809375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45950.356809375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45950.356809375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45950.356809375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45950.356809375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45950.356809375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45950.356809375</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45950.356809375</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45950.356809375</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45950.356809375</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45950.356809375</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45950.356809375</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45950.356809375</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45950.356809375</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45950.356809375</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45950.356809375</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45950.356809375</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45950.356809375</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45950.356809375</v>
      </c>
      <c r="H43" s="109"/>
      <c r="I43" s="105" t="str">
        <f>IFERROR(VLOOKUP(D43,DB!A:F,6,0),"")</f>
        <v/>
      </c>
      <c r="J43" s="104" t="str">
        <f>IFERROR(VLOOKUP(D43,DB!A:G,7,0),"")</f>
        <v/>
      </c>
      <c r="K43" s="110"/>
      <c r="L43" s="111" t="str">
        <f>IFERROR(VLOOKUP(D43,DB!A:I,9,0),"")</f>
        <v/>
      </c>
    </row>
  </sheetData>
  <dataValidations count="2">
    <dataValidation allowBlank="1" showInputMessage="1" showErrorMessage="1" sqref="E1" xr:uid="{380493DB-286A-4683-AF55-C78F04945A49}"/>
    <dataValidation type="list" allowBlank="1" showInputMessage="1" showErrorMessage="1" sqref="E2:E4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2025-10-20T05:34:51Z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