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856" documentId="13_ncr:1_{F6CB121F-512D-4AA6-A0C1-0FB36C537598}" xr6:coauthVersionLast="47" xr6:coauthVersionMax="47" xr10:uidLastSave="{F5D3A90C-4942-4DFC-8EF0-19766486A4E3}"/>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<sst xmlns="http://schemas.openxmlformats.org/spreadsheetml/2006/main" count="178610" uniqueCount="39088">
  <si>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</si>
  <si>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</si>
  <si>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</si>
  <si>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</si>
  <si>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</si>
  <si>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</si>
  <si>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</si>
  <si>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</si>
  <si>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</si>
  <si>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</si>
  <si>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</si>
  <si>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</si>
  <si>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</si>
  <si>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</si>
  <si>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</si>
  <si>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</si>
  <si>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</si>
  <si>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</si>
  <si>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</si>
  <si>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</si>
  <si>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</si>
  <si>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</si>
  <si>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</si>
  <si>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</si>
  <si>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</si>
  <si>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</si>
  <si>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</si>
  <si>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</si>
  <si>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</si>
  <si>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</si>
  <si>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</si>
  <si>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</si>
  <si>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</si>
  <si>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</si>
  <si>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</si>
  <si>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</si>
  <si>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</si>
  <si>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</si>
  <si>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</si>
  <si>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</si>
  <si>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</si>
  <si>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</si>
  <si>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</si>
  <si>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</si>
  <si>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</si>
  <si>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</si>
  <si>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</si>
  <si>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</si>
  <si>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</si>
  <si>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</si>
  <si>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</si>
  <si>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</si>
  <si>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</si>
  <si>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</si>
  <si>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</si>
  <si>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</si>
  <si>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</si>
  <si>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</si>
  <si>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</si>
  <si>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</si>
  <si>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</si>
  <si>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</si>
  <si>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</si>
  <si>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</si>
  <si>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</si>
  <si>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</si>
  <si>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</si>
  <si>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</si>
  <si>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</si>
  <si>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</si>
  <si>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</si>
  <si>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</si>
  <si>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</si>
  <si>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</si>
  <si>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</si>
  <si>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</si>
  <si>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</si>
  <si>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</si>
  <si>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</si>
  <si>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</si>
  <si>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</si>
  <si>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</si>
  <si>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</si>
  <si>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</si>
  <si>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</si>
  <si>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</si>
  <si>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</si>
  <si>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</si>
  <si>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</si>
  <si>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</si>
  <si>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</si>
  <si>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</si>
  <si>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</si>
  <si>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</si>
  <si>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</si>
  <si>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</si>
  <si>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</si>
  <si>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</si>
  <si>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</si>
  <si>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</si>
  <si>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</si>
  <si>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</si>
  <si>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</si>
  <si>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</si>
  <si>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</si>
  <si>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</si>
  <si>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</si>
  <si>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</si>
  <si>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</si>
  <si>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</si>
  <si>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</si>
  <si>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</si>
  <si>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</si>
  <si>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</si>
  <si>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</si>
  <si>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</si>
  <si>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</si>
  <si>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</si>
  <si>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</si>
  <si>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</si>
  <si>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</si>
  <si>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</si>
  <si>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</si>
  <si>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</si>
  <si>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</si>
  <si>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</si>
  <si>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</si>
  <si>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</si>
  <si>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</si>
  <si>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</si>
  <si>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</si>
  <si>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</si>
  <si>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</si>
  <si>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</si>
  <si>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</si>
  <si>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</si>
  <si>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</si>
  <si>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</si>
  <si>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</si>
  <si>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</si>
  <si>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</si>
  <si>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</si>
  <si>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</si>
  <si>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</si>
  <si>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</si>
  <si>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</si>
  <si>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</si>
  <si>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</si>
  <si>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</si>
  <si>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</si>
  <si>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</si>
  <si>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</si>
  <si>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</si>
  <si>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</si>
  <si>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</si>
  <si>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</si>
  <si>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</si>
  <si>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</si>
  <si>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</si>
  <si>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</si>
  <si>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</si>
  <si>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</si>
  <si>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</si>
  <si>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</si>
  <si>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</si>
  <si>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</si>
  <si>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</si>
  <si>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</si>
  <si>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</si>
  <si>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</si>
  <si>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</si>
  <si>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</si>
  <si>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</si>
  <si>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</si>
  <si>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</si>
  <si>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</si>
  <si>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</si>
  <si>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</si>
  <si>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</si>
  <si>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</si>
  <si>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</si>
  <si>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</si>
  <si>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</si>
  <si>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</si>
  <si>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</si>
  <si>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</si>
  <si>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</si>
  <si>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</si>
  <si>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</si>
  <si>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</si>
  <si>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</si>
  <si>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</si>
  <si>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</si>
  <si>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</si>
  <si>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</si>
  <si>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</si>
  <si>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</si>
  <si>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</si>
  <si>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</si>
  <si>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</si>
  <si>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</si>
  <si>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</si>
  <si>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</si>
  <si>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</si>
  <si>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</si>
  <si>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</si>
  <si>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</si>
  <si>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</si>
  <si>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</si>
  <si>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</si>
  <si>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</si>
  <si>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</si>
  <si>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</si>
  <si>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</si>
  <si>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</si>
  <si>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</si>
  <si>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</si>
  <si>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</si>
  <si>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</si>
  <si>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</si>
  <si>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</si>
  <si>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</si>
  <si>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</si>
  <si>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</si>
  <si>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</si>
  <si>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</si>
  <si>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</si>
  <si>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</si>
  <si>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</si>
  <si>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</si>
  <si>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</si>
  <si>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</si>
  <si>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</si>
  <si>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</si>
  <si>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</si>
  <si>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</si>
  <si>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</si>
  <si>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</si>
  <si>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</si>
  <si>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</si>
  <si>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</si>
  <si>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</si>
  <si>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</si>
  <si>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</si>
  <si>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</si>
  <si>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</si>
  <si>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</si>
  <si>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</si>
  <si>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</si>
  <si>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</si>
  <si>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</si>
  <si>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</si>
  <si>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</si>
  <si>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</si>
  <si>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</si>
  <si>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</si>
  <si>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</si>
  <si>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</si>
  <si>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</si>
  <si>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</si>
  <si>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</si>
  <si>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</si>
  <si>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</si>
  <si>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</si>
  <si>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</si>
  <si>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</si>
  <si>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</si>
  <si>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</si>
  <si>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</si>
  <si>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</si>
  <si>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</si>
  <si>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</si>
  <si>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</si>
  <si>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</si>
  <si>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</si>
  <si>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</si>
  <si>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</si>
  <si>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</si>
  <si>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</si>
  <si>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</si>
  <si>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</si>
  <si>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</si>
  <si>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</si>
  <si>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</si>
  <si>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</si>
  <si>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</si>
  <si>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</si>
  <si>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</si>
  <si>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</si>
  <si>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</si>
  <si>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</si>
  <si>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</si>
  <si>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</si>
  <si>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</si>
  <si>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</si>
  <si>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</si>
  <si>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</si>
  <si>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</si>
  <si>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</si>
  <si>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</si>
  <si>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</si>
  <si>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</si>
  <si>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</si>
  <si>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</si>
  <si>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</si>
  <si>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</si>
  <si>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</si>
  <si>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</si>
  <si>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</si>
  <si>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</si>
  <si>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</si>
  <si>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</si>
  <si>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</si>
  <si>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</si>
  <si>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</si>
  <si>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</si>
  <si>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</si>
  <si>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</si>
  <si>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</si>
  <si>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</si>
  <si>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</si>
  <si>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</si>
  <si>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</si>
  <si>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</si>
  <si>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</si>
  <si>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</si>
  <si>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</si>
  <si>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</si>
  <si>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</si>
  <si>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</si>
  <si>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</si>
  <si>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</si>
  <si>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</si>
  <si>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</si>
  <si>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</si>
  <si>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</si>
  <si>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</si>
  <si>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</si>
  <si>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</si>
  <si>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</si>
  <si>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</si>
  <si>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</si>
  <si>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</si>
  <si>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</si>
  <si>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</si>
  <si>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</si>
  <si>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</si>
  <si>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</si>
  <si>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</si>
  <si>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</si>
  <si>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</si>
  <si>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</si>
  <si>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</si>
  <si>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</si>
  <si>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</si>
  <si>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</si>
  <si>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</si>
  <si>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</si>
  <si>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</si>
  <si>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</si>
  <si>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</si>
  <si>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</si>
  <si>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</si>
  <si>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</si>
  <si>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</si>
  <si>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</si>
  <si>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</si>
  <si>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</si>
  <si>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</si>
  <si>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</si>
  <si>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</si>
  <si>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</si>
  <si>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</si>
  <si>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</si>
  <si>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</si>
  <si>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</si>
  <si>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</si>
  <si>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</si>
  <si>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</si>
  <si>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</si>
  <si>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</si>
  <si>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</si>
  <si>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</si>
  <si>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</si>
  <si>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</si>
  <si>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</si>
  <si>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</si>
  <si>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</si>
  <si>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</si>
  <si>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</si>
  <si>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</si>
  <si>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</si>
  <si>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</si>
  <si>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</si>
  <si>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</si>
  <si>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</si>
  <si>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</si>
  <si>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</si>
  <si>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</si>
  <si>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</si>
  <si>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</si>
  <si>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</si>
  <si>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</si>
  <si>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</si>
  <si>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</si>
  <si>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</si>
  <si>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</si>
  <si>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</si>
  <si>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</si>
  <si>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</si>
  <si>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</si>
  <si>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</si>
  <si>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</si>
  <si>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</si>
  <si>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</si>
  <si>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</si>
  <si>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</si>
  <si>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</si>
  <si>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</si>
  <si>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</si>
  <si>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</si>
  <si>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</si>
  <si>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</si>
  <si>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</si>
  <si>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</si>
  <si>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</si>
  <si>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</si>
  <si>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</si>
  <si>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</si>
  <si>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</si>
  <si>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</si>
  <si>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</si>
  <si>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</si>
  <si>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</si>
  <si>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</si>
  <si>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</si>
  <si>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</si>
  <si>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</si>
  <si>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</si>
  <si>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</si>
  <si>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</si>
  <si>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</si>
  <si>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</si>
  <si>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</si>
  <si>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</si>
  <si>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</si>
  <si>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</si>
  <si>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</si>
  <si>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</si>
  <si>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</si>
  <si>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</si>
  <si>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</si>
  <si>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</si>
  <si>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</si>
  <si>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</si>
  <si>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</si>
  <si>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</si>
  <si>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</si>
  <si>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</si>
  <si>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</si>
  <si>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</si>
  <si>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</si>
  <si>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</si>
  <si>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</si>
  <si>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</si>
  <si>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</si>
  <si>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</si>
  <si>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</si>
  <si>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</si>
  <si>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</si>
  <si>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</si>
  <si>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</si>
  <si>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</si>
  <si>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</si>
  <si>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</si>
  <si>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</si>
  <si>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</si>
  <si>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</si>
  <si>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</si>
  <si>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</si>
  <si>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</si>
  <si>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</si>
  <si>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</si>
  <si>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</si>
  <si>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</si>
  <si>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</si>
  <si>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</si>
  <si>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</si>
  <si>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</si>
  <si>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</si>
  <si>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</si>
  <si>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</si>
  <si>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</si>
  <si>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</si>
  <si>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</si>
  <si>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</si>
  <si>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</si>
  <si>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</si>
  <si>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</si>
  <si>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</si>
  <si>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</si>
  <si>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</si>
  <si>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</si>
  <si>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</si>
  <si>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</si>
  <si>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</si>
  <si>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</si>
  <si>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</si>
  <si>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</si>
  <si>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</si>
  <si>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</si>
  <si>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</si>
  <si>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</si>
  <si>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</si>
  <si>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</si>
  <si>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</si>
  <si>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</si>
  <si>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</si>
  <si>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</si>
  <si>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</si>
  <si>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</si>
  <si>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</si>
  <si>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</si>
  <si>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</si>
  <si>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</si>
  <si>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</si>
  <si>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</si>
  <si>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</si>
  <si>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</si>
  <si>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</si>
  <si>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</si>
  <si>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</si>
  <si>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</si>
  <si>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</si>
  <si>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</si>
  <si>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</si>
  <si>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</si>
  <si>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</si>
  <si>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</si>
  <si>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</si>
  <si>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</si>
  <si>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</si>
  <si>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</si>
  <si>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</si>
  <si>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</si>
  <si>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</si>
  <si>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</si>
  <si>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</si>
  <si>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</si>
  <si>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</si>
  <si>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</si>
  <si>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</si>
  <si>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</si>
  <si>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</si>
  <si>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</si>
  <si>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</si>
  <si>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</si>
  <si>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</si>
  <si>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</si>
  <si>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</si>
  <si>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</si>
  <si>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</si>
  <si>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</si>
  <si>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</si>
  <si>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</si>
  <si>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</si>
  <si>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</si>
  <si>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</si>
  <si>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</si>
  <si>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</si>
  <si>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</si>
  <si>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</si>
  <si>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</si>
  <si>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</si>
  <si>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</si>
  <si>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</si>
  <si>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</si>
  <si>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</si>
  <si>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</si>
  <si>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</si>
  <si>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</si>
  <si>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</si>
  <si>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</si>
  <si>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</si>
  <si>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</si>
  <si>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</si>
  <si>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</si>
  <si>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</si>
  <si>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</si>
  <si>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</si>
  <si>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</si>
  <si>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</si>
  <si>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</si>
  <si>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</si>
  <si>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</si>
  <si>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</si>
  <si>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</si>
  <si>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</si>
  <si>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</si>
  <si>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</si>
  <si>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</si>
  <si>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</si>
  <si>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</si>
  <si>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</si>
  <si>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</si>
  <si>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</si>
  <si>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</si>
  <si>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</si>
  <si>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</si>
  <si>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</si>
  <si>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</si>
  <si>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</si>
  <si>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</si>
  <si>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</si>
  <si>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</si>
  <si>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</si>
  <si>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</si>
  <si>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</si>
  <si>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</si>
  <si>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</si>
  <si>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</si>
  <si>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</si>
  <si>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</si>
  <si>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</si>
  <si>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</si>
  <si>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</si>
  <si>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</si>
  <si>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</si>
  <si>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</si>
  <si>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</si>
  <si>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</si>
  <si>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</si>
  <si>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</si>
  <si>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</si>
  <si>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</si>
  <si>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</si>
  <si>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</si>
  <si>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</si>
  <si>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</si>
  <si>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</si>
  <si>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</si>
  <si>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</si>
  <si>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</si>
  <si>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</si>
  <si>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</si>
  <si>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</si>
  <si>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</si>
  <si>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</si>
  <si>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</si>
  <si>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</si>
  <si>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</si>
  <si>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</si>
  <si>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</si>
  <si>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</si>
  <si>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</si>
  <si>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</si>
  <si>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</si>
  <si>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</si>
  <si>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</si>
  <si>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</si>
  <si>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</si>
  <si>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</si>
  <si>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</si>
  <si>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</si>
  <si>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</si>
  <si>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</si>
  <si>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</si>
  <si>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</si>
  <si>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</si>
  <si>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</si>
  <si>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</si>
  <si>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</si>
  <si>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</si>
  <si>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</si>
  <si>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</si>
  <si>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</si>
  <si>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</si>
  <si>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</si>
  <si>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</si>
  <si>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</si>
  <si>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</si>
  <si>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</si>
  <si>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</si>
  <si>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</si>
  <si>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</si>
  <si>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</si>
  <si>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</si>
  <si>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</si>
  <si>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</si>
  <si>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</si>
  <si>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</si>
  <si>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</si>
  <si>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</si>
  <si>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</si>
  <si>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</si>
  <si>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</si>
  <si>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</si>
  <si>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</si>
  <si>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</si>
  <si>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</si>
  <si>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</si>
  <si>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</si>
  <si>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</si>
  <si>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</si>
  <si>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</si>
  <si>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</si>
  <si>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</si>
  <si>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</si>
  <si>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</si>
  <si>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</si>
  <si>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</si>
  <si>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</si>
  <si>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</si>
  <si>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</si>
  <si>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</si>
  <si>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</si>
  <si>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</si>
  <si>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</si>
  <si>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</si>
  <si>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</si>
  <si>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</si>
  <si>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</si>
  <si>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</si>
  <si>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</si>
  <si>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</si>
  <si>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</si>
  <si>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</si>
  <si>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</si>
  <si>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</si>
  <si>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</si>
  <si>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</si>
  <si>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</si>
  <si>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</si>
  <si>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</si>
  <si>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</si>
  <si>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</si>
  <si>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</si>
  <si>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</si>
  <si>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</si>
  <si>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</si>
  <si>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</si>
  <si>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</si>
  <si>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</si>
  <si>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</si>
  <si>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</si>
  <si>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</si>
  <si>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</si>
  <si>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</si>
  <si>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</si>
  <si>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</si>
  <si>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</si>
  <si>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</si>
  <si>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</si>
  <si>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</si>
  <si>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</si>
  <si>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</si>
  <si>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</si>
  <si>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</si>
  <si>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</si>
  <si>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</si>
  <si>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</si>
  <si>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</si>
  <si>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</si>
  <si>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</si>
  <si>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</si>
  <si>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</si>
  <si>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</si>
  <si>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</si>
  <si>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</si>
  <si>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</si>
  <si>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</si>
  <si>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</si>
  <si>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</si>
  <si>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</si>
  <si>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</si>
  <si>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</si>
  <si>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</si>
  <si>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</si>
  <si>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</si>
  <si>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</si>
  <si>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</si>
  <si>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</si>
  <si>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</si>
  <si>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</si>
  <si>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</si>
  <si>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</si>
  <si>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</si>
  <si>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</si>
  <si>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</si>
  <si>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</si>
  <si>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</si>
  <si>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</si>
  <si>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</si>
  <si>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</si>
  <si>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</si>
  <si>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</si>
  <si>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</si>
  <si>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</si>
  <si>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</si>
  <si>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</si>
  <si>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</si>
  <si>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</si>
  <si>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</si>
  <si>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</si>
  <si>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</si>
  <si>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</si>
  <si>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</si>
  <si>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</si>
  <si>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</si>
  <si>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</si>
  <si>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</si>
  <si>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</si>
  <si>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</si>
  <si>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</si>
  <si>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</si>
  <si>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</si>
  <si>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</si>
  <si>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</si>
  <si>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</si>
  <si>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</si>
  <si>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</si>
  <si>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</si>
  <si>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</si>
  <si>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</si>
  <si>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</si>
  <si>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</si>
  <si>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</si>
  <si>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</si>
  <si>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</si>
  <si>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</si>
  <si>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</si>
  <si>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</si>
  <si>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</si>
  <si>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</si>
  <si>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</si>
  <si>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</si>
  <si>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</si>
  <si>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</si>
  <si>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</si>
  <si>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</si>
  <si>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</si>
  <si>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</si>
  <si>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</si>
  <si>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</si>
  <si>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</si>
  <si>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</si>
  <si>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</si>
  <si>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</si>
  <si>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</si>
  <si>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</si>
  <si>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</si>
  <si>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</si>
  <si>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</si>
  <si>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</si>
  <si>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</si>
  <si>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</si>
  <si>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</si>
  <si>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</si>
  <si>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</si>
  <si>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</si>
  <si>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</si>
  <si>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</si>
  <si>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</si>
  <si>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</si>
  <si>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</si>
  <si>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</si>
  <si>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</si>
  <si>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</si>
  <si>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</si>
  <si>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</si>
  <si>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</si>
  <si>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</si>
  <si>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</si>
  <si>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</si>
  <si>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</si>
  <si>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</si>
  <si>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</si>
  <si>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</si>
  <si>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</si>
  <si>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</si>
  <si>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</si>
  <si>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</si>
  <si>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</si>
  <si>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</si>
  <si>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</si>
  <si>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</si>
  <si>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</si>
  <si>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</si>
  <si>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</si>
  <si>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</si>
  <si>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</si>
  <si>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</si>
  <si>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</si>
  <si>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</si>
  <si>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</si>
  <si>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</si>
  <si>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</si>
  <si>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</si>
  <si>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</si>
  <si>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</si>
  <si>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</si>
  <si>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</si>
  <si>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</si>
  <si>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</si>
  <si>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</si>
  <si>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</si>
  <si>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</si>
  <si>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</si>
  <si>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</si>
  <si>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</si>
  <si>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</si>
  <si>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</si>
  <si>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</si>
  <si>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</si>
  <si>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</si>
  <si>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</si>
  <si>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</si>
  <si>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</si>
  <si>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</si>
  <si>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</si>
  <si>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</si>
  <si>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</si>
  <si>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</si>
  <si>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</si>
  <si>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</si>
  <si>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</si>
  <si>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</si>
  <si>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</si>
  <si>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</si>
  <si>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</si>
  <si>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</si>
  <si>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</si>
  <si>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</si>
  <si>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</si>
  <si>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</si>
  <si>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</si>
  <si>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</si>
  <si>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</si>
  <si>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</si>
  <si>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</si>
  <si>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</si>
  <si>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</si>
  <si>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</si>
  <si>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</si>
  <si>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</si>
  <si>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</si>
  <si>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</si>
  <si>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</si>
  <si>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</si>
  <si>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</si>
  <si>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</si>
  <si>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</si>
  <si>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</si>
  <si>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</si>
  <si>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</si>
  <si>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</si>
  <si>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</si>
  <si>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</si>
  <si>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</si>
  <si>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</si>
  <si>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</si>
  <si>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</si>
  <si>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</si>
  <si>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</si>
  <si>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</si>
  <si>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</si>
  <si>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</si>
  <si>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</si>
  <si>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</si>
  <si>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</si>
  <si>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</si>
  <si>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</si>
  <si>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</si>
  <si>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</si>
  <si>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</si>
  <si>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</si>
  <si>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</si>
  <si>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</si>
  <si>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</si>
  <si>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</si>
  <si>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</si>
  <si>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</si>
  <si>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</si>
  <si>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</si>
  <si>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</si>
  <si>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</si>
  <si>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</si>
  <si>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</si>
  <si>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</si>
  <si>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</si>
  <si>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</si>
  <si>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</si>
  <si>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</si>
  <si>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</si>
  <si>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</si>
  <si>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</si>
  <si>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</si>
  <si>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</si>
  <si>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</si>
  <si>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</si>
  <si>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</si>
  <si>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</si>
  <si>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</si>
  <si>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</si>
  <si>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</si>
  <si>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</si>
  <si>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</si>
  <si>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</si>
  <si>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</si>
  <si>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</si>
  <si>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</si>
  <si>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</si>
  <si>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</si>
  <si>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</si>
  <si>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</si>
  <si>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</si>
  <si>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</si>
  <si>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</si>
  <si>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</si>
  <si>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</si>
  <si>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</si>
  <si>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</si>
  <si>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</si>
  <si>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</si>
  <si>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</si>
  <si>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</si>
  <si>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</si>
  <si>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</si>
  <si>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</si>
  <si>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</si>
  <si>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</si>
  <si>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</si>
  <si>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</si>
  <si>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</si>
  <si>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</si>
  <si>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</si>
  <si>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</si>
  <si>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</si>
  <si>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</si>
  <si>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</si>
  <si>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</si>
  <si>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</si>
  <si>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</si>
  <si>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</si>
  <si>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</si>
  <si>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</si>
  <si>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</si>
  <si>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</si>
  <si>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</si>
  <si>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</si>
  <si>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</si>
  <si>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</si>
  <si>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</si>
  <si>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</si>
  <si>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</si>
  <si>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</si>
  <si>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</si>
  <si>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</si>
  <si>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</si>
  <si>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</si>
  <si>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</si>
  <si>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</si>
  <si>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</si>
  <si>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</si>
  <si>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</si>
  <si>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</si>
  <si>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</si>
  <si>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</si>
  <si>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</si>
  <si>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</si>
  <si>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</si>
  <si>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</si>
  <si>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</si>
  <si>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</si>
  <si>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</si>
  <si>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</si>
  <si>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</si>
  <si>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</si>
  <si>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</si>
  <si>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</si>
  <si>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</si>
  <si>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</si>
  <si>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</si>
  <si>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</si>
  <si>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</si>
  <si>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</si>
  <si>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</si>
  <si>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</si>
  <si>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</si>
  <si>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</si>
  <si>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</si>
  <si>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</si>
  <si>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</si>
  <si>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</si>
  <si>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</si>
  <si>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</si>
  <si>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</si>
  <si>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</si>
  <si>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</si>
  <si>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</si>
  <si>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</si>
  <si>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</si>
  <si>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</si>
  <si>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</si>
  <si>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</si>
  <si>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</si>
  <si>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</si>
  <si>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</si>
  <si>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</si>
  <si>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</si>
  <si>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</si>
  <si>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</si>
  <si>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</si>
  <si>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</si>
  <si>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</si>
  <si>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</si>
  <si>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</si>
  <si>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</si>
  <si>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</si>
  <si>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</si>
  <si>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</si>
  <si>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</si>
  <si>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</si>
  <si>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</si>
  <si>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</si>
  <si>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</si>
  <si>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</si>
  <si>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</si>
  <si>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</si>
  <si>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</si>
  <si>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</si>
  <si>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</si>
  <si>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</si>
  <si>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</si>
  <si>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</si>
  <si>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</si>
  <si>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</si>
  <si>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</si>
  <si>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</si>
  <si>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</si>
  <si>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</si>
  <si>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</si>
  <si>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</si>
  <si>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</si>
  <si>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</si>
  <si>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</si>
  <si>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</si>
  <si>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</si>
  <si>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</si>
  <si>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</si>
  <si>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</si>
  <si>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</si>
  <si>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</si>
  <si>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</si>
  <si>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</si>
  <si>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</si>
  <si>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</si>
  <si>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</si>
  <si>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</si>
  <si>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</si>
  <si>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</si>
  <si>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</si>
  <si>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</si>
  <si>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</si>
  <si>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</si>
  <si>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</si>
  <si>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</si>
  <si>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</si>
  <si>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</si>
  <si>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</si>
  <si>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</si>
  <si>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</si>
  <si>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</si>
  <si>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</si>
  <si>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</si>
  <si>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</si>
  <si>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</si>
  <si>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</si>
  <si>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</si>
  <si>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</si>
  <si>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</si>
  <si>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</si>
  <si>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</si>
  <si>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</si>
  <si>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</si>
  <si>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</si>
  <si>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</si>
  <si>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</si>
  <si>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</si>
  <si>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</si>
  <si>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</si>
  <si>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</si>
  <si>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</si>
  <si>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</si>
  <si>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</si>
  <si>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</si>
  <si>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</si>
  <si>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</si>
  <si>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</si>
  <si>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</si>
  <si>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</si>
  <si>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</si>
  <si>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</si>
  <si>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</si>
  <si>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</si>
  <si>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</si>
  <si>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</si>
  <si>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</si>
  <si>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</si>
  <si>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</si>
  <si>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</si>
  <si>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</si>
  <si>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</si>
  <si>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</si>
  <si>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</si>
  <si>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</si>
  <si>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</si>
  <si>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</si>
  <si>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</si>
  <si>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</si>
  <si>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</si>
  <si>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</si>
  <si>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</si>
  <si>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</si>
  <si>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</si>
  <si>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</si>
  <si>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</si>
  <si>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</si>
  <si>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</si>
  <si>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</si>
  <si>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</si>
  <si>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</si>
  <si>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</si>
  <si>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</si>
  <si>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</si>
  <si>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</si>
  <si>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</si>
  <si>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</si>
  <si>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</si>
  <si>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</si>
  <si>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</si>
  <si>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</si>
  <si>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</si>
  <si>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</si>
  <si>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</si>
  <si>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</si>
  <si>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</si>
  <si>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</si>
  <si>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</si>
  <si>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</si>
  <si>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</si>
  <si>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</si>
  <si>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</si>
  <si>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</si>
  <si>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</si>
  <si>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</si>
  <si>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</si>
  <si>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</si>
  <si>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</si>
  <si>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</si>
  <si>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</si>
  <si>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</si>
  <si>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</si>
  <si>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</si>
  <si>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</si>
  <si>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</si>
  <si>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</si>
  <si>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</si>
  <si>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</si>
  <si>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</si>
  <si>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</si>
  <si>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</si>
  <si>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</si>
  <si>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</si>
  <si>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</si>
  <si>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</si>
  <si>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</si>
  <si>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</si>
  <si>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</si>
  <si>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</si>
  <si>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</si>
  <si>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</si>
  <si>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</si>
  <si>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</si>
  <si>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</si>
  <si>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</si>
  <si>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</si>
  <si>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</si>
  <si>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</si>
  <si>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</si>
  <si>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</si>
  <si>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</si>
  <si>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</si>
  <si>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</si>
  <si>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</si>
  <si>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</si>
  <si>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</si>
  <si>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</si>
  <si>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</si>
  <si>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</si>
  <si>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</si>
  <si>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</si>
  <si>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</si>
  <si>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</si>
  <si>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</si>
  <si>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</si>
  <si>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</si>
  <si>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</si>
  <si>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</si>
  <si>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</si>
  <si>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</si>
  <si>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</si>
  <si>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</si>
  <si>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</si>
  <si>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</si>
  <si>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</si>
  <si>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</si>
  <si>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</si>
  <si>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</si>
  <si>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</si>
  <si>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</si>
  <si>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</si>
  <si>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</si>
  <si>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</si>
  <si>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</si>
  <si>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</si>
  <si>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</si>
  <si>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</si>
  <si>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</si>
  <si>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</si>
  <si>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</si>
  <si>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</si>
  <si>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</si>
  <si>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</si>
  <si>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</si>
  <si>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</si>
  <si>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</si>
  <si>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</si>
  <si>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</si>
  <si>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</si>
  <si>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</si>
  <si>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</si>
  <si>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</si>
  <si>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</si>
  <si>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</si>
  <si>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</si>
  <si>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</si>
  <si>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</si>
  <si>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</si>
  <si>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</si>
  <si>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</si>
  <si>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</si>
  <si>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</si>
  <si>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</si>
  <si>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</si>
  <si>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</si>
  <si>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</si>
  <si>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</si>
  <si>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</si>
  <si>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</si>
  <si>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</si>
  <si>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</si>
  <si>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</si>
  <si>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</si>
  <si>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</si>
  <si>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</si>
  <si>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</si>
  <si>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</si>
  <si>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</si>
  <si>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</si>
  <si>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</si>
  <si>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</si>
  <si>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</si>
  <si>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</si>
  <si>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</si>
  <si>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</si>
  <si>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</si>
  <si>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</si>
  <si>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</si>
  <si>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</si>
  <si>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</si>
  <si>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</si>
  <si>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</si>
  <si>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</si>
  <si>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</si>
  <si>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</si>
  <si>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</si>
  <si>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</si>
  <si>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</si>
  <si>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</si>
  <si>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</si>
  <si>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</si>
  <si>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</si>
  <si>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</si>
  <si>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</si>
  <si>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</si>
  <si>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</si>
  <si>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</si>
  <si>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</si>
  <si>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</si>
  <si>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</si>
  <si>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</si>
  <si>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</si>
  <si>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</si>
  <si>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</si>
  <si>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</si>
  <si>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</si>
  <si>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</si>
  <si>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</si>
  <si>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</si>
  <si>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</si>
  <si>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</si>
  <si>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</si>
  <si>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</si>
  <si>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</si>
  <si>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</si>
  <si>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</si>
  <si>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</si>
  <si>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</si>
  <si>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</si>
  <si>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</si>
  <si>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</si>
  <si>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</si>
  <si>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</si>
  <si>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</si>
  <si>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</si>
  <si>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</si>
  <si>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</si>
  <si>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</si>
  <si>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</si>
  <si>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</si>
  <si>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</si>
  <si>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</si>
  <si>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</si>
  <si>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</si>
  <si>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</si>
  <si>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</si>
  <si>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</si>
  <si>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</si>
  <si>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</si>
  <si>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</si>
  <si>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</si>
  <si>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</si>
  <si>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</si>
  <si>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</si>
  <si>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</si>
  <si>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</si>
  <si>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</si>
  <si>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</si>
  <si>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</si>
  <si>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</si>
  <si>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</si>
  <si>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</si>
  <si>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</si>
  <si>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</si>
  <si>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</si>
  <si>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</si>
  <si>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</si>
  <si>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</si>
  <si>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</si>
  <si>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</si>
  <si>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</si>
  <si>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</si>
  <si>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</si>
  <si>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</si>
  <si>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</si>
  <si>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</si>
  <si>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</si>
  <si>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</si>
  <si>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</si>
  <si>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</si>
  <si>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</si>
  <si>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</si>
  <si>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</si>
  <si>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</si>
  <si>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</si>
  <si>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</si>
  <si>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</si>
  <si>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</si>
  <si>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</si>
  <si>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</si>
  <si>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</si>
  <si>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</si>
  <si>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</si>
  <si>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</si>
  <si>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</si>
  <si>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</si>
  <si>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</si>
  <si>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</si>
  <si>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</si>
  <si>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</si>
  <si>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</si>
  <si>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</si>
  <si>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</si>
  <si>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</si>
  <si>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</si>
  <si>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</si>
  <si>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</si>
  <si>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</si>
  <si>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</si>
  <si>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</si>
  <si>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</si>
  <si>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</si>
  <si>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</si>
  <si>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</si>
  <si>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</si>
  <si>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</si>
  <si>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</si>
  <si>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</si>
  <si>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</si>
  <si>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</si>
  <si>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</si>
  <si>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</si>
  <si>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</si>
  <si>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</si>
  <si>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</si>
  <si>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</si>
  <si>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</si>
  <si>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</si>
  <si>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</si>
  <si>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</si>
  <si>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</si>
  <si>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</si>
  <si>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</si>
  <si>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</si>
  <si>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</si>
  <si>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</si>
  <si>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</si>
  <si>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</si>
  <si>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</si>
  <si>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</si>
  <si>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</si>
  <si>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</si>
  <si>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</si>
  <si>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</si>
  <si>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</si>
  <si>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</si>
  <si>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</si>
  <si>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</si>
  <si>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</si>
  <si>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</si>
  <si>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</si>
  <si>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</si>
  <si>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</si>
  <si>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</si>
  <si>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</si>
  <si>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</si>
  <si>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</si>
  <si>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</si>
  <si>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</si>
  <si>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</si>
  <si>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</si>
  <si>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</si>
  <si>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</si>
  <si>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</si>
  <si>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</si>
  <si>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</si>
  <si>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</si>
  <si>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</si>
  <si>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</si>
  <si>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</si>
  <si>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</si>
  <si>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</si>
  <si>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</si>
  <si>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</si>
  <si>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</si>
  <si>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</si>
  <si>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</si>
  <si>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</si>
  <si>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</si>
  <si>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</si>
  <si>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</si>
  <si>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</si>
  <si>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</si>
  <si>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</si>
  <si>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</si>
  <si>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</si>
  <si>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</si>
  <si>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</si>
  <si>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</si>
  <si>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</si>
  <si>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</si>
  <si>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</si>
  <si>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</si>
  <si>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</si>
  <si>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</si>
  <si>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</si>
  <si>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</si>
  <si>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</si>
  <si>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</si>
  <si>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</si>
  <si>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</si>
  <si>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</si>
  <si>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</si>
  <si>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</si>
  <si>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</si>
  <si>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</si>
  <si>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</si>
  <si>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</si>
  <si>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</si>
  <si>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</si>
  <si>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</si>
  <si>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</si>
  <si>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</si>
  <si>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</si>
  <si>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</si>
  <si>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</si>
  <si>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</si>
  <si>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</si>
  <si>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</si>
  <si>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</si>
  <si>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</si>
  <si>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</si>
  <si>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</si>
  <si>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</si>
  <si>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</si>
  <si>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</si>
  <si>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</si>
  <si>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</si>
  <si>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</si>
  <si>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</si>
  <si>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</si>
  <si>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</si>
  <si>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</si>
  <si>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</si>
  <si>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</si>
  <si>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</si>
  <si>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</si>
  <si>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</si>
  <si>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</si>
  <si>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</si>
  <si>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</si>
  <si>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</si>
  <si>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</si>
  <si>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</si>
  <si>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</si>
  <si>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</si>
  <si>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</si>
  <si>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</si>
  <si>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</si>
  <si>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</si>
  <si>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</si>
  <si>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</si>
  <si>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</si>
  <si>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</si>
  <si>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</si>
  <si>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</si>
  <si>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</si>
  <si>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</si>
  <si>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</si>
  <si>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</si>
  <si>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</si>
  <si>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</si>
  <si>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</si>
  <si>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</si>
  <si>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</si>
  <si>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</si>
  <si>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</si>
  <si>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</si>
  <si>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</si>
  <si>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</si>
  <si>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</si>
  <si>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</si>
  <si>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</si>
  <si>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</si>
  <si>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</si>
  <si>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</si>
  <si>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</si>
  <si>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</si>
  <si>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</si>
  <si>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</si>
  <si>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</si>
  <si>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</si>
  <si>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</si>
  <si>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</si>
  <si>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</si>
  <si>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</si>
  <si>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</si>
  <si>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</si>
  <si>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</si>
  <si>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</si>
  <si>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</si>
  <si>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</si>
  <si>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</si>
  <si>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</si>
  <si>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</si>
  <si>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</si>
  <si>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</si>
  <si>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</si>
  <si>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</si>
  <si>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</si>
  <si>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</si>
  <si>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</si>
  <si>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</si>
  <si>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</si>
  <si>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</si>
  <si>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</si>
  <si>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</si>
  <si>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</si>
  <si>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</si>
  <si>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</si>
  <si>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</si>
  <si>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</si>
  <si>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</si>
  <si>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</si>
  <si>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</si>
  <si>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</si>
  <si>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</si>
  <si>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</si>
  <si>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</si>
  <si>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</si>
  <si>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</si>
  <si>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</si>
  <si>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</si>
  <si>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</si>
  <si>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</si>
  <si>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</si>
  <si>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</si>
  <si>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</si>
  <si>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</si>
  <si>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</si>
  <si>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</si>
  <si>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</si>
  <si>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</si>
  <si>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</si>
  <si>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</si>
  <si>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</si>
  <si>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</si>
  <si>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</si>
  <si>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</si>
  <si>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</si>
  <si>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</si>
  <si>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</si>
  <si>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</si>
  <si>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</si>
  <si>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</si>
  <si>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</si>
  <si>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</si>
  <si>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</si>
  <si>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</si>
  <si>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</si>
  <si>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</si>
  <si>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</si>
  <si>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</si>
  <si>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</si>
  <si>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</si>
  <si>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</si>
  <si>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</si>
  <si>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</si>
  <si>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</si>
  <si>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</si>
  <si>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</si>
  <si>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</si>
  <si>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</si>
  <si>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</si>
  <si>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</si>
  <si>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</si>
  <si>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</si>
  <si>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</si>
  <si>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</si>
  <si>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</si>
  <si>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</si>
  <si>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</si>
  <si>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</si>
  <si>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</si>
  <si>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</si>
  <si>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</si>
  <si>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</si>
  <si>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</si>
  <si>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</si>
  <si>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</si>
  <si>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</si>
  <si>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</si>
  <si>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</si>
  <si>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</si>
  <si>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</si>
  <si>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</si>
  <si>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</si>
  <si>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</si>
  <si>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</si>
  <si>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</si>
  <si>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</si>
  <si>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</si>
  <si>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</si>
  <si>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</si>
  <si>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</si>
  <si>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</si>
  <si>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</si>
  <si>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</si>
  <si>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</si>
  <si>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</si>
  <si>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</si>
  <si>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</si>
  <si>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</si>
  <si>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</si>
  <si>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</si>
  <si>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</si>
  <si>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</si>
  <si>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</si>
  <si>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</si>
  <si>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</si>
  <si>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</si>
  <si>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</si>
  <si>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</si>
  <si>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</si>
  <si>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</si>
  <si>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</si>
  <si>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</si>
  <si>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</si>
  <si>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</si>
  <si>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</si>
  <si>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</si>
  <si>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</si>
  <si>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</si>
  <si>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</si>
  <si>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</si>
  <si>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</si>
  <si>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</si>
  <si>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</si>
  <si>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</si>
  <si>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</si>
  <si>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</si>
  <si>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</si>
  <si>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</si>
  <si>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</si>
  <si>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</si>
  <si>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</si>
  <si>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</si>
  <si>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</si>
  <si>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</si>
  <si>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</si>
  <si>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</si>
  <si>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</si>
  <si>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</si>
  <si>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</si>
  <si>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</si>
  <si>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</si>
  <si>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</si>
  <si>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</si>
  <si>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</si>
  <si>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</si>
  <si>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</si>
  <si>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</si>
  <si>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</si>
  <si>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</si>
  <si>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</si>
  <si>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</si>
  <si>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</si>
  <si>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</si>
  <si>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</si>
  <si>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</si>
  <si>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</si>
  <si>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</si>
  <si>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</si>
  <si>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</si>
  <si>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</si>
  <si>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</si>
  <si>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</si>
  <si>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</si>
  <si>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</si>
  <si>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</si>
  <si>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</si>
  <si>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</si>
  <si>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</si>
  <si>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</si>
  <si>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</si>
  <si>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</si>
  <si>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</si>
  <si>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</si>
  <si>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</si>
  <si>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</si>
  <si>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</si>
  <si>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</si>
  <si>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</si>
  <si>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</si>
  <si>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</si>
  <si>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</si>
  <si>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</si>
  <si>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</si>
  <si>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</si>
  <si>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</si>
  <si>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</si>
  <si>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</si>
  <si>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</si>
  <si>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</si>
  <si>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</si>
  <si>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</si>
  <si>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</si>
  <si>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</si>
  <si>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</si>
  <si>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</si>
  <si>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</si>
  <si>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</si>
  <si>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</si>
  <si>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</si>
  <si>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</si>
  <si>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</si>
  <si>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</si>
  <si>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</si>
  <si>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</si>
  <si>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</si>
  <si>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</si>
  <si>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</si>
  <si>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</si>
  <si>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</si>
  <si>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</si>
  <si>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</si>
  <si>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</si>
  <si>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</si>
  <si>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</si>
  <si>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</si>
  <si>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</si>
  <si>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</si>
  <si>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</si>
  <si>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</si>
  <si>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</si>
  <si>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</si>
  <si>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</si>
  <si>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</si>
  <si>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</si>
  <si>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</si>
  <si>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</si>
  <si>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</si>
  <si>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</si>
  <si>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</si>
  <si>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</si>
  <si>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</si>
  <si>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</si>
  <si>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</si>
  <si>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</si>
  <si>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</si>
  <si>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</si>
  <si>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</si>
  <si>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</si>
  <si>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</si>
  <si>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</si>
  <si>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</si>
  <si>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</si>
  <si>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</si>
  <si>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</si>
  <si>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</si>
  <si>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</si>
  <si>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</si>
  <si>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</si>
  <si>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</si>
  <si>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</si>
  <si>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</si>
  <si>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</si>
  <si>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</si>
  <si>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</si>
  <si>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</si>
  <si>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</si>
  <si>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</si>
  <si>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</si>
  <si>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</si>
  <si>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</si>
  <si>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</si>
  <si>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</si>
  <si>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</si>
  <si>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</si>
  <si>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</si>
  <si>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</si>
  <si>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</si>
  <si>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</si>
  <si>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</si>
  <si>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</si>
  <si>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</si>
  <si>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</si>
  <si>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</si>
  <si>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</si>
  <si>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</si>
  <si>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</si>
  <si>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</si>
  <si>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</si>
  <si>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</si>
  <si>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</si>
  <si>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</si>
  <si>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</si>
  <si>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</si>
  <si>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</si>
  <si>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</si>
  <si>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</si>
  <si>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</si>
  <si>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</si>
  <si>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</si>
  <si>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</si>
  <si>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</si>
  <si>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</si>
  <si>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</si>
  <si>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</si>
  <si>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</si>
  <si>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</si>
  <si>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</si>
  <si>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</si>
  <si>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</si>
  <si>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</si>
  <si>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</si>
  <si>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</si>
  <si>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</si>
  <si>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</si>
  <si>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</si>
  <si>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</si>
  <si>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</si>
  <si>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</si>
  <si>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</si>
  <si>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</si>
  <si>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</si>
  <si>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</si>
  <si>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</si>
  <si>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</si>
  <si>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</si>
  <si>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</si>
  <si>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</si>
  <si>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</si>
  <si>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</si>
  <si>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</si>
  <si>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</si>
  <si>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</si>
  <si>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</si>
  <si>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</si>
  <si>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</si>
  <si>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</si>
  <si>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</si>
  <si>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</si>
  <si>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</si>
  <si>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</si>
  <si>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</si>
  <si>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</si>
  <si>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</si>
  <si>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</si>
  <si>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</si>
  <si>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</si>
  <si>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</si>
  <si>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</si>
  <si>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</si>
  <si>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</si>
  <si>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</si>
  <si>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</si>
  <si>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</si>
  <si>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</si>
  <si>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</si>
  <si>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</si>
  <si>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</si>
  <si>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</si>
  <si>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</si>
  <si>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</si>
  <si>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</si>
  <si>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</si>
  <si>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</si>
  <si>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</si>
  <si>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</si>
  <si>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</si>
  <si>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</si>
  <si>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</si>
  <si>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</si>
  <si>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</si>
  <si>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</si>
  <si>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</si>
  <si>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</si>
  <si>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</si>
  <si>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</si>
  <si>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</si>
  <si>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</si>
  <si>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</si>
  <si>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</si>
  <si>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</si>
  <si>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</si>
  <si>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</si>
  <si>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</si>
  <si>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</si>
  <si>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</si>
  <si>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</si>
  <si>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</si>
  <si>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</si>
  <si>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</si>
  <si>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</si>
  <si>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</si>
  <si>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</si>
  <si>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</si>
  <si>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</si>
  <si>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</si>
  <si>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</si>
  <si>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</si>
  <si>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</si>
  <si>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</si>
  <si>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</si>
  <si>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</si>
  <si>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</si>
  <si>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</si>
  <si>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</si>
  <si>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</si>
  <si>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</si>
  <si>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</si>
  <si>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</si>
  <si>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</si>
  <si>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</si>
  <si>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</si>
  <si>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</si>
  <si>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</si>
  <si>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</si>
  <si>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</si>
  <si>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</si>
  <si>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</si>
  <si>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</si>
  <si>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</si>
  <si>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</si>
  <si>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</si>
  <si>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</si>
  <si>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</si>
  <si>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</si>
  <si>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</si>
  <si>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</si>
  <si>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</si>
  <si>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</si>
  <si>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</si>
  <si>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</si>
  <si>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</si>
  <si>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</si>
  <si>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</si>
  <si>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</si>
  <si>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</si>
  <si>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</si>
  <si>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</si>
  <si>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</si>
  <si>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</si>
  <si>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</si>
  <si>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</si>
  <si>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</si>
  <si>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</si>
  <si>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</si>
  <si>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</si>
  <si>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</si>
  <si>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</si>
  <si>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</si>
  <si>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</si>
  <si>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</si>
  <si>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</si>
  <si>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</si>
  <si>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</si>
  <si>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</si>
  <si>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</si>
  <si>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</si>
  <si>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</si>
  <si>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</si>
  <si>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</si>
  <si>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</si>
  <si>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</si>
  <si>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</si>
  <si>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</si>
  <si>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</si>
  <si>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</si>
  <si>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</si>
  <si>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</si>
  <si>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</si>
  <si>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</si>
  <si>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</si>
  <si>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</si>
  <si>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</si>
  <si>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</si>
  <si>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</si>
  <si>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</si>
  <si>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</si>
  <si>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</si>
  <si>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</si>
  <si>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</si>
  <si>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</si>
  <si>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</si>
  <si>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</si>
  <si>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</si>
  <si>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</si>
  <si>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</si>
  <si>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</si>
  <si>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</si>
  <si>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</si>
  <si>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</si>
  <si>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</si>
  <si>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</si>
  <si>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</si>
  <si>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</si>
  <si>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</si>
  <si>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</si>
  <si>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</si>
  <si>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</si>
  <si>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</si>
  <si>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</si>
  <si>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</si>
  <si>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</si>
  <si>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</si>
  <si>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</si>
  <si>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</si>
  <si>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</si>
  <si>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</si>
  <si>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</si>
  <si>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</si>
  <si>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</si>
  <si>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</si>
  <si>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</si>
  <si>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</si>
  <si>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</si>
  <si>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</si>
  <si>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</si>
  <si>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</si>
  <si>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</si>
  <si>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</si>
  <si>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</si>
  <si>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</si>
  <si>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</si>
  <si>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</si>
  <si>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</si>
  <si>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</si>
  <si>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</si>
  <si>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</si>
  <si>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</si>
  <si>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</si>
  <si>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</si>
  <si>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</si>
  <si>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</si>
  <si>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</si>
  <si>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</si>
  <si>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</si>
  <si>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</si>
  <si>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</si>
  <si>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</si>
  <si>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</si>
  <si>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</si>
  <si>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</si>
  <si>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</si>
  <si>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</si>
  <si>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</si>
  <si>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</si>
  <si>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</si>
  <si>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</si>
  <si>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</si>
  <si>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</si>
  <si>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</si>
  <si>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</si>
  <si>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</si>
  <si>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</si>
  <si>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</si>
  <si>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</si>
  <si>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</si>
  <si>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</si>
  <si>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</si>
  <si>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</si>
  <si>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</si>
  <si>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</si>
  <si>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</si>
  <si>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</si>
  <si>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</si>
  <si>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</si>
  <si>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</si>
  <si>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</si>
  <si>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</si>
  <si>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</si>
  <si>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</si>
  <si>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</si>
  <si>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</si>
  <si>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</si>
  <si>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</si>
  <si>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</si>
  <si>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</si>
  <si>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</si>
  <si>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</si>
  <si>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</si>
  <si>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</si>
  <si>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</si>
  <si>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</si>
  <si>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</si>
  <si>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</si>
  <si>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</si>
  <si>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</si>
  <si>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</si>
  <si>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</si>
  <si>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</si>
  <si>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</si>
  <si>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</si>
  <si>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</si>
  <si>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</si>
  <si>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</si>
  <si>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</si>
  <si>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</si>
  <si>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</si>
  <si>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</si>
  <si>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</si>
  <si>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</si>
  <si>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</si>
  <si>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</si>
  <si>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</si>
  <si>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</si>
  <si>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</si>
  <si>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</si>
  <si>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</si>
  <si>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</si>
  <si>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</si>
  <si>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</si>
  <si>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</si>
  <si>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</si>
  <si>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</si>
  <si>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</si>
  <si>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</si>
  <si>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</si>
  <si>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</si>
  <si>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</si>
  <si>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</si>
  <si>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</si>
  <si>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</si>
  <si>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</si>
  <si>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</si>
  <si>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</si>
  <si>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</si>
  <si>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</si>
  <si>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</si>
  <si>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</si>
  <si>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</si>
  <si>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</si>
  <si>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</si>
  <si>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</si>
  <si>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</si>
  <si>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</si>
  <si>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</si>
  <si>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</si>
  <si>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</si>
  <si>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</si>
  <si>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</si>
  <si>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</si>
  <si>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</si>
  <si>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</si>
  <si>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</si>
  <si>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</si>
  <si>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</si>
  <si>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</si>
  <si>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</si>
  <si>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</si>
  <si>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</si>
  <si>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</si>
  <si>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</si>
  <si>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</si>
  <si>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</si>
  <si>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</si>
  <si>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</si>
  <si>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</si>
  <si>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</si>
  <si>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</si>
  <si>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</si>
  <si>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</si>
  <si>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</si>
  <si>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</si>
  <si>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</si>
  <si>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</si>
  <si>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</si>
  <si>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</si>
  <si>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</si>
  <si>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</si>
  <si>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</si>
  <si>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</si>
  <si>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</si>
  <si>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</si>
  <si>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</si>
  <si>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</si>
  <si>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</si>
  <si>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</si>
  <si>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</si>
  <si>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</si>
  <si>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</si>
  <si>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</si>
  <si>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</si>
  <si>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</si>
  <si>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</si>
  <si>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</si>
  <si>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</si>
  <si>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</si>
  <si>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</si>
  <si>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</si>
  <si>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</si>
  <si>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</si>
  <si>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</si>
  <si>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</si>
  <si>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</si>
  <si>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</si>
  <si>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</si>
  <si>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</si>
  <si>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</si>
  <si>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</si>
  <si>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</si>
  <si>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</si>
  <si>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</si>
  <si>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</si>
  <si>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</si>
  <si>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</si>
  <si>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</si>
  <si>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</si>
  <si>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</si>
  <si>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</si>
  <si>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</si>
  <si>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</si>
  <si>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</si>
  <si>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</si>
  <si>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</si>
  <si>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</si>
  <si>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</si>
  <si>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</si>
  <si>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</si>
  <si>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</si>
  <si>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</si>
  <si>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</si>
  <si>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</si>
  <si>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</si>
  <si>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</si>
  <si>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</si>
  <si>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</si>
  <si>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</si>
  <si>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</si>
  <si>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</si>
  <si>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</si>
  <si>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</si>
  <si>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</si>
  <si>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</si>
  <si>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</si>
  <si>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</si>
  <si>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</si>
  <si>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</si>
  <si>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</si>
  <si>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</si>
  <si>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</si>
  <si>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</si>
  <si>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</si>
  <si>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</si>
  <si>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</si>
  <si>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</si>
  <si>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</si>
  <si>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</si>
  <si>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</si>
  <si>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</si>
  <si>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</si>
  <si>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</si>
  <si>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</si>
  <si>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</si>
  <si>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</si>
  <si>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</si>
  <si>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</si>
  <si>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</si>
  <si>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</si>
  <si>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</si>
  <si>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</si>
  <si>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</si>
  <si>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</si>
  <si>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</si>
  <si>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</si>
  <si>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</si>
  <si>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</si>
  <si>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</si>
  <si>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</si>
  <si>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</si>
  <si>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</si>
  <si>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</si>
  <si>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</si>
  <si>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</si>
  <si>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</si>
  <si>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</si>
  <si>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</si>
  <si>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</si>
  <si>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</si>
  <si>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</si>
  <si>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</si>
  <si>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</si>
  <si>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</si>
  <si>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</si>
  <si>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</si>
  <si>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</si>
  <si>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</si>
  <si>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</si>
  <si>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</si>
  <si>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</si>
  <si>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</si>
  <si>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</si>
  <si>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</si>
  <si>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</si>
  <si>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</si>
  <si>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</si>
  <si>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</si>
  <si>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</si>
  <si>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</si>
  <si>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</si>
  <si>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</si>
  <si>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</si>
  <si>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</si>
  <si>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</si>
  <si>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</si>
  <si>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</si>
  <si>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</si>
  <si>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</si>
  <si>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</si>
  <si>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</si>
  <si>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</si>
  <si>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</si>
  <si>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</si>
  <si>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</si>
  <si>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</si>
  <si>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</si>
  <si>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</si>
  <si>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</si>
  <si>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</si>
  <si>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</si>
  <si>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</si>
  <si>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</si>
  <si>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</si>
  <si>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</si>
  <si>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</si>
  <si>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</si>
  <si>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</si>
  <si>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</si>
  <si>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</si>
  <si>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</si>
  <si>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</si>
  <si>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</si>
  <si>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</si>
  <si>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</si>
  <si>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</si>
  <si>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</si>
  <si>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</si>
  <si>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</si>
  <si>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</si>
  <si>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</si>
  <si>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</si>
  <si>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</si>
  <si>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</si>
  <si>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</si>
  <si>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</si>
  <si>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</si>
  <si>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</si>
  <si>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</si>
  <si>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</si>
  <si>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</si>
  <si>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</si>
  <si>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</si>
  <si>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</si>
  <si>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</si>
  <si>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</si>
  <si>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</si>
  <si>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</si>
  <si>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</si>
  <si>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</si>
  <si>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</si>
  <si>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</si>
  <si>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</si>
  <si>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</si>
  <si>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</si>
  <si>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</si>
  <si>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</si>
  <si>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</si>
  <si>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</si>
  <si>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</si>
  <si>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</si>
  <si>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</si>
  <si>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</si>
  <si>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</si>
  <si>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</si>
  <si>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</si>
  <si>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</si>
  <si>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</si>
  <si>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</si>
  <si>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</si>
  <si>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</si>
  <si>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</si>
  <si>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</si>
  <si>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</si>
  <si>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</si>
  <si>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</si>
  <si>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</si>
  <si>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</si>
  <si>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</si>
  <si>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</si>
  <si>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</si>
  <si>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</si>
  <si>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</si>
  <si>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</si>
  <si>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</si>
  <si>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</si>
  <si>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</si>
  <si>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</si>
  <si>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</si>
  <si>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</si>
  <si>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</si>
  <si>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</si>
  <si>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</si>
  <si>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</si>
  <si>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</si>
  <si>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</si>
  <si>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</si>
  <si>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</si>
  <si>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</si>
  <si>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</si>
  <si>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</si>
  <si>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</si>
  <si>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</si>
  <si>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</si>
  <si>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</si>
  <si>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</si>
  <si>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</si>
  <si>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</si>
  <si>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</si>
  <si>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</si>
  <si>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</si>
  <si>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</si>
  <si>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</si>
  <si>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</si>
  <si>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</si>
  <si>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</si>
  <si>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</si>
  <si>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</si>
  <si>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</si>
  <si>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</si>
  <si>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</si>
  <si>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</si>
  <si>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</si>
  <si>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</si>
  <si>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</si>
  <si>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</si>
  <si>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</si>
  <si>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</si>
  <si>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</si>
  <si>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</si>
  <si>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</si>
  <si>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</si>
  <si>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</si>
  <si>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</si>
  <si>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</si>
  <si>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</si>
  <si>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</si>
  <si>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</si>
  <si>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</si>
  <si>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</si>
  <si>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</si>
  <si>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</si>
  <si>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</si>
  <si>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</si>
  <si>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</si>
  <si>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</si>
  <si>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</si>
  <si>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</si>
  <si>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</si>
  <si>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</si>
  <si>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</si>
  <si>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</si>
  <si>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</si>
  <si>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</si>
  <si>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</si>
  <si>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</si>
  <si>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</si>
  <si>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</si>
  <si>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</si>
  <si>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</si>
  <si>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</si>
  <si>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</si>
  <si>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</si>
  <si>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</si>
  <si>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</si>
  <si>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</si>
  <si>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</si>
  <si>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</si>
  <si>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</si>
  <si>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</si>
  <si>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</si>
  <si>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</si>
  <si>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</si>
  <si>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</si>
  <si>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</si>
  <si>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</si>
  <si>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</si>
  <si>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</si>
  <si>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</si>
  <si>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</si>
  <si>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</si>
  <si>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</si>
  <si>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</si>
  <si>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</si>
  <si>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</si>
  <si>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</si>
  <si>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</si>
  <si>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</si>
  <si>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</si>
  <si>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</si>
  <si>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</si>
  <si>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</si>
  <si>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</si>
  <si>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</si>
  <si>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</si>
  <si>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</si>
  <si>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</si>
  <si>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</si>
  <si>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</si>
  <si>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</si>
  <si>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</si>
  <si>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</si>
  <si>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</si>
  <si>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</si>
  <si>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</si>
  <si>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</si>
  <si>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</si>
  <si>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</si>
  <si>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</si>
  <si>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</si>
  <si>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</si>
  <si>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</si>
  <si>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</si>
  <si>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</si>
  <si>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</si>
  <si>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</si>
  <si>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</si>
  <si>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</si>
  <si>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</si>
  <si>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</si>
  <si>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</si>
  <si>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</si>
  <si>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</si>
  <si>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</si>
  <si>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</si>
  <si>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</si>
  <si>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</si>
  <si>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</si>
  <si>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</si>
  <si>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</si>
  <si>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</si>
  <si>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</si>
  <si>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</si>
  <si>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</si>
  <si>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</si>
  <si>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</si>
  <si>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</si>
  <si>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</si>
  <si>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</si>
  <si>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</si>
  <si>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</si>
  <si>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</si>
  <si>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</si>
  <si>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</si>
  <si>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</si>
  <si>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</si>
  <si>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</si>
  <si>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</si>
  <si>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</si>
  <si>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</si>
  <si>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</si>
  <si>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</si>
  <si>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</si>
  <si>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</si>
  <si>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</si>
  <si>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</si>
  <si>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</si>
  <si>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</si>
  <si>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</si>
  <si>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</si>
  <si>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</si>
  <si>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</si>
  <si>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</si>
  <si>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</si>
  <si>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</si>
  <si>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</si>
  <si>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</si>
  <si>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</si>
  <si>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</si>
  <si>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</si>
  <si>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</si>
  <si>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</si>
  <si>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</si>
  <si>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</si>
  <si>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</si>
  <si>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</si>
  <si>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</si>
  <si>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</si>
  <si>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</si>
  <si>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</si>
  <si>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</si>
  <si>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</si>
  <si>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</si>
  <si>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</si>
  <si>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</si>
  <si>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</si>
  <si>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</si>
  <si>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</si>
  <si>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</si>
  <si>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</si>
  <si>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</si>
  <si>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</si>
  <si>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</si>
  <si>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</si>
  <si>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</si>
  <si>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</si>
  <si>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</si>
  <si>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</si>
  <si>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</si>
  <si>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</si>
  <si>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</si>
  <si>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</si>
  <si>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</si>
  <si>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</si>
  <si>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</si>
  <si>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</si>
  <si>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</si>
  <si>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</si>
  <si>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</si>
  <si>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</si>
  <si>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</si>
  <si>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</si>
  <si>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</si>
  <si>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</si>
  <si>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</si>
  <si>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</si>
  <si>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</si>
  <si>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</si>
  <si>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</si>
  <si>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</si>
  <si>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</si>
  <si>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</si>
  <si>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</si>
  <si>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</si>
  <si>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</si>
  <si>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</si>
  <si>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</si>
  <si>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</si>
  <si>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</si>
  <si>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</si>
  <si>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</si>
  <si>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</si>
  <si>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</si>
  <si>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</si>
  <si>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</si>
  <si>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</si>
  <si>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</si>
  <si>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</si>
  <si>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</si>
  <si>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</si>
  <si>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</si>
  <si>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</si>
  <si>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</si>
  <si>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</si>
  <si>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</si>
  <si>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</si>
  <si>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</si>
  <si>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</si>
  <si>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</si>
  <si>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</si>
  <si>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</si>
  <si>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</si>
  <si>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</si>
  <si>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</si>
  <si>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</si>
  <si>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</si>
  <si>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</si>
  <si>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</si>
  <si>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</si>
  <si>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</si>
  <si>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</si>
  <si>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</si>
  <si>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</si>
  <si>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</si>
  <si>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</si>
  <si>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</si>
  <si>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</si>
  <si>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</si>
  <si>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</si>
  <si>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</si>
  <si>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</si>
  <si>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</si>
  <si>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</si>
  <si>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</si>
  <si>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</si>
  <si>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</si>
  <si>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</si>
  <si>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</si>
  <si>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</si>
  <si>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</si>
  <si>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</si>
  <si>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</si>
  <si>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</si>
  <si>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</si>
  <si>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</si>
  <si>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</si>
  <si>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</si>
  <si>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</si>
  <si>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</si>
  <si>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</si>
  <si>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</si>
  <si>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</si>
  <si>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</si>
  <si>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</si>
  <si>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</si>
  <si>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</si>
  <si>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</si>
  <si>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</si>
  <si>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</si>
  <si>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</si>
  <si>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</si>
  <si>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</si>
  <si>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</si>
  <si>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</si>
  <si>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</si>
  <si>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</si>
  <si>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</si>
  <si>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</si>
  <si>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</si>
  <si>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</si>
  <si>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</si>
  <si>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</si>
  <si>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</si>
  <si>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</si>
  <si>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</si>
  <si>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</si>
  <si>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</si>
  <si>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</si>
  <si>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</si>
  <si>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</si>
  <si>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</si>
  <si>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</si>
  <si>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</si>
  <si>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</si>
  <si>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</si>
  <si>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</si>
  <si>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</si>
  <si>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</si>
  <si>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</si>
  <si>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</si>
  <si>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</si>
  <si>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</si>
  <si>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</si>
  <si>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</si>
  <si>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</si>
  <si>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</si>
  <si>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</si>
  <si>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</si>
  <si>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</si>
  <si>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</si>
  <si>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</si>
  <si>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</si>
  <si>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</si>
  <si>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</si>
  <si>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</si>
  <si>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</si>
  <si>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</si>
  <si>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</si>
  <si>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</si>
  <si>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</si>
  <si>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</si>
  <si>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</si>
  <si>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</si>
  <si>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</si>
  <si>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</si>
  <si>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</si>
  <si>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</si>
  <si>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</si>
  <si>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</si>
  <si>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</si>
  <si>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</si>
  <si>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</si>
  <si>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</si>
  <si>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</si>
  <si>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</si>
  <si>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</si>
  <si>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</si>
  <si>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</si>
  <si>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</si>
  <si>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</si>
  <si>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</si>
  <si>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</si>
  <si>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</si>
  <si>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</si>
  <si>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</si>
  <si>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</si>
  <si>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</si>
  <si>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</si>
  <si>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</si>
  <si>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</si>
  <si>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</si>
  <si>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</si>
  <si>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</si>
  <si>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</si>
  <si>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</si>
  <si>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</si>
  <si>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</si>
  <si>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</si>
  <si>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</si>
  <si>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</si>
  <si>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</si>
  <si>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</si>
  <si>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</si>
  <si>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</si>
  <si>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</si>
  <si>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</si>
  <si>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</si>
  <si>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</si>
  <si>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</si>
  <si>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</si>
  <si>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</si>
  <si>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</si>
  <si>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</si>
  <si>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</si>
  <si>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</si>
  <si>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</si>
  <si>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</si>
  <si>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</si>
  <si>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</si>
  <si>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</si>
  <si>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</si>
  <si>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</si>
  <si>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</si>
  <si>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</si>
  <si>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</si>
  <si>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</si>
  <si>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</si>
  <si>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</si>
  <si>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</si>
  <si>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</si>
  <si>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</si>
  <si>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</si>
  <si>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</si>
  <si>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</si>
  <si>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</si>
  <si>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</si>
  <si>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</si>
  <si>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</si>
  <si>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</si>
  <si>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</si>
  <si>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</si>
  <si>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</si>
  <si>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</si>
  <si>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</si>
  <si>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</si>
  <si>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</si>
  <si>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</si>
  <si>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</si>
  <si>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</si>
  <si>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</si>
  <si>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</si>
  <si>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</si>
  <si>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</si>
  <si>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</si>
  <si>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</si>
  <si>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</si>
  <si>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</si>
  <si>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</si>
  <si>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</si>
  <si>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</si>
  <si>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</si>
  <si>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</si>
  <si>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</si>
  <si>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</si>
  <si>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</si>
  <si>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</si>
  <si>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</si>
  <si>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</si>
  <si>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</si>
  <si>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</si>
  <si>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</si>
  <si>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</si>
  <si>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</si>
  <si>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</si>
  <si>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</si>
  <si>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</si>
  <si>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</si>
  <si>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</si>
  <si>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</si>
  <si>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</si>
  <si>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</si>
  <si>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</si>
  <si>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</si>
  <si>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</si>
  <si>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</si>
  <si>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</si>
  <si>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</si>
  <si>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</si>
  <si>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</si>
  <si>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</si>
  <si>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</si>
  <si>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</si>
  <si>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</si>
  <si>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</si>
  <si>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</si>
  <si>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</si>
  <si>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</si>
  <si>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</si>
  <si>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</si>
  <si>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</si>
  <si>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</si>
  <si>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</si>
  <si>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</si>
  <si>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</si>
  <si>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</si>
  <si>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</si>
  <si>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</si>
  <si>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</si>
  <si>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</si>
  <si>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</si>
  <si>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</si>
  <si>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</si>
  <si>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</si>
  <si>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</si>
  <si>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</si>
  <si>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</si>
  <si>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</si>
  <si>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</si>
  <si>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</si>
  <si>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</si>
  <si>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</si>
  <si>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</si>
  <si>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</si>
  <si>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</si>
  <si>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</si>
  <si>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</si>
  <si>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</si>
  <si>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</si>
  <si>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</si>
  <si>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</si>
  <si>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</si>
  <si>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</si>
  <si>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</si>
  <si>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</si>
  <si>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</si>
  <si>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</si>
  <si>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</si>
  <si>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</si>
  <si>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</si>
  <si>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</si>
  <si>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</si>
  <si>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</si>
  <si>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</si>
  <si>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</si>
  <si>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</si>
  <si>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</si>
  <si>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</si>
  <si>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</si>
  <si>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</si>
  <si>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</si>
  <si>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</si>
  <si>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</si>
  <si>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</si>
  <si>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</si>
  <si>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</si>
  <si>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</si>
  <si>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</si>
  <si>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</si>
  <si>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</si>
  <si>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</si>
  <si>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</si>
  <si>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</si>
  <si>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</si>
  <si>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</si>
  <si>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</si>
  <si>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</si>
  <si>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</si>
  <si>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</si>
  <si>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</si>
  <si>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</si>
  <si>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</si>
  <si>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</si>
  <si>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</si>
  <si>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</si>
  <si>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</si>
  <si>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</si>
  <si>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</si>
  <si>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</si>
  <si>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</si>
  <si>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</si>
  <si>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</si>
  <si>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</si>
  <si>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</si>
  <si>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</si>
  <si>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</si>
  <si>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</si>
  <si>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</si>
  <si>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</si>
  <si>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</si>
  <si>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</si>
  <si>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</si>
  <si>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</si>
  <si>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</si>
  <si>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</si>
  <si>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</si>
  <si>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</si>
  <si>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</si>
  <si>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</si>
  <si>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</si>
  <si>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</si>
  <si>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</si>
  <si>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</si>
  <si>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</si>
  <si>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</si>
  <si>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</si>
  <si>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</si>
  <si>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</si>
  <si>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</si>
  <si>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</si>
  <si>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</si>
  <si>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</si>
  <si>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</si>
  <si>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</si>
  <si>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</si>
  <si>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</si>
  <si>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</si>
  <si>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</si>
  <si>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</si>
  <si>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</si>
  <si>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</si>
  <si>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</si>
  <si>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</si>
  <si>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</si>
  <si>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</si>
  <si>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</si>
  <si>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</si>
  <si>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</si>
  <si>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</si>
  <si>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</si>
  <si>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</si>
  <si>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</si>
  <si>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</si>
  <si>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</si>
  <si>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</si>
  <si>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</si>
  <si>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</si>
  <si>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</si>
  <si>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</si>
  <si>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</si>
  <si>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</si>
  <si>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</si>
  <si>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</si>
  <si>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</si>
  <si>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</si>
  <si>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</si>
  <si>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</si>
  <si>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</si>
  <si>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</si>
  <si>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</si>
  <si>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</si>
  <si>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</si>
  <si>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</si>
  <si>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</si>
  <si>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</si>
  <si>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</si>
  <si>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</si>
  <si>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</si>
  <si>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</si>
  <si>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</si>
  <si>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</si>
  <si>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</si>
  <si>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</si>
  <si>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</si>
  <si>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</si>
  <si>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</si>
  <si>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</si>
  <si>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</si>
  <si>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</si>
  <si>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</si>
  <si>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</si>
  <si>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</si>
  <si>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</si>
  <si>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</si>
  <si>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</si>
  <si>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</si>
  <si>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</si>
  <si>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</si>
  <si>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</si>
  <si>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</si>
  <si>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</si>
  <si>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</si>
  <si>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</si>
  <si>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</si>
  <si>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</si>
  <si>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</si>
  <si>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</si>
  <si>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</si>
  <si>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</si>
  <si>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</si>
  <si>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</si>
  <si>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</si>
  <si>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</si>
  <si>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</si>
  <si>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</si>
  <si>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</si>
  <si>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</si>
  <si>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</si>
  <si>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</si>
  <si>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</si>
  <si>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</si>
  <si>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</si>
  <si>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</si>
  <si>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</si>
  <si>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</si>
  <si>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</si>
  <si>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</si>
  <si>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</si>
  <si>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</si>
  <si>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</si>
  <si>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</si>
  <si>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</si>
  <si>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</si>
  <si>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</si>
  <si>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</si>
  <si>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</si>
  <si>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</si>
  <si>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</si>
  <si>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</si>
  <si>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</si>
  <si>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</si>
  <si>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</si>
  <si>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</si>
  <si>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</si>
  <si>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</si>
  <si>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</si>
  <si>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</si>
  <si>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</si>
  <si>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</si>
  <si>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</si>
  <si>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</si>
  <si>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</si>
  <si>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</si>
  <si>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</si>
  <si>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</si>
  <si>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</si>
  <si>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</si>
  <si>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</si>
  <si>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</si>
  <si>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</si>
  <si>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</si>
  <si>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</si>
  <si>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</si>
  <si>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</si>
  <si>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</si>
  <si>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</si>
  <si>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</si>
  <si>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</si>
  <si>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</si>
  <si>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</si>
  <si>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</si>
  <si>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</si>
  <si>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</si>
  <si>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</si>
  <si>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</si>
  <si>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</si>
  <si>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</si>
  <si>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</si>
  <si>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</si>
  <si>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</si>
  <si>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</si>
  <si>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</si>
  <si>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</si>
  <si>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</si>
  <si>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</si>
  <si>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</si>
  <si>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</si>
  <si>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</si>
  <si>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</si>
  <si>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</si>
  <si>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</si>
  <si>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</si>
  <si>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</si>
  <si>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</si>
  <si>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</si>
  <si>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</si>
  <si>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</si>
  <si>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</si>
  <si>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</si>
  <si>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</si>
  <si>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</si>
  <si>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</si>
  <si>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</si>
  <si>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</si>
  <si>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</si>
  <si>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</si>
  <si>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</si>
  <si>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</si>
  <si>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</si>
  <si>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</si>
  <si>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</si>
  <si>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</si>
  <si>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</si>
  <si>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</si>
  <si>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</si>
  <si>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</si>
  <si>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</si>
  <si>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</si>
  <si>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</si>
  <si>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</si>
  <si>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</si>
  <si>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</si>
  <si>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</si>
  <si>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</si>
  <si>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</si>
  <si>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</si>
  <si>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</si>
  <si>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</si>
  <si>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</si>
  <si>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</si>
  <si>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</si>
  <si>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</si>
  <si>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</si>
  <si>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</si>
  <si>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</si>
  <si>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</si>
  <si>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</si>
  <si>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</si>
  <si>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</si>
  <si>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</si>
  <si>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</si>
  <si>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</si>
  <si>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</si>
  <si>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</si>
  <si>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</si>
  <si>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</si>
  <si>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</si>
  <si>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</si>
  <si>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</si>
  <si>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</si>
  <si>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</si>
  <si>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</si>
  <si>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</si>
  <si>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</si>
  <si>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</si>
  <si>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</si>
  <si>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</si>
  <si>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</si>
  <si>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</si>
  <si>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</si>
  <si>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</si>
  <si>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</si>
  <si>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</si>
  <si>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</si>
  <si>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</si>
  <si>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</si>
  <si>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</si>
  <si>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</si>
  <si>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</si>
  <si>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</si>
  <si>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</si>
  <si>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</si>
  <si>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</si>
  <si>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</si>
  <si>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</si>
  <si>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</si>
  <si>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</si>
  <si>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</si>
  <si>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</si>
  <si>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</si>
  <si>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</si>
  <si>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</si>
  <si>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</si>
  <si>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</si>
  <si>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</si>
  <si>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</si>
  <si>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</si>
  <si>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</si>
  <si>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</si>
  <si>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</si>
  <si>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</si>
  <si>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</si>
  <si>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</si>
  <si>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</si>
  <si>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</si>
  <si>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</si>
  <si>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</si>
  <si>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</si>
  <si>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</si>
  <si>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</si>
  <si>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</si>
  <si>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</si>
  <si>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</si>
  <si>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</si>
  <si>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</si>
  <si>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</si>
  <si>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</si>
  <si>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</si>
  <si>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</si>
  <si>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</si>
  <si>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</si>
  <si>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</si>
  <si>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</si>
  <si>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</si>
  <si>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</si>
  <si>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</si>
  <si>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</si>
  <si>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</si>
  <si>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</si>
  <si>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</si>
  <si>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</si>
  <si>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</si>
  <si>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</si>
  <si>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</si>
  <si>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</si>
  <si>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</si>
  <si>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</si>
  <si>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</si>
  <si>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</si>
  <si>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</si>
  <si>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</si>
  <si>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</si>
  <si>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</si>
  <si>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</si>
  <si>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</si>
  <si>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</si>
  <si>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</si>
  <si>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</si>
  <si>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</si>
  <si>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</si>
  <si>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</si>
  <si>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</si>
  <si>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</si>
  <si>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</si>
  <si>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</si>
  <si>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</si>
  <si>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</si>
  <si>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</si>
  <si>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</si>
  <si>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</si>
  <si>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</si>
  <si>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</si>
  <si>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</si>
  <si>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</si>
  <si>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</si>
  <si>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</si>
  <si>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</si>
  <si>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</si>
  <si>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</si>
  <si>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</si>
  <si>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</si>
  <si>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</si>
  <si>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</si>
  <si>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</si>
  <si>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</si>
  <si>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</si>
  <si>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</si>
  <si>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</si>
  <si>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</si>
  <si>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</si>
  <si>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</si>
  <si>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</si>
  <si>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</si>
  <si>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</si>
  <si>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</si>
  <si>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</si>
  <si>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</si>
  <si>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</si>
  <si>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</si>
  <si>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</si>
  <si>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</si>
  <si>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</si>
  <si>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</si>
  <si>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</si>
  <si>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</si>
  <si>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</si>
  <si>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</si>
  <si>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</si>
  <si>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</si>
  <si>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</si>
  <si>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</si>
  <si>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</si>
  <si>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</si>
  <si>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</si>
  <si>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</si>
  <si>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</si>
  <si>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</si>
  <si>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</si>
  <si>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</si>
  <si>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</si>
  <si>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</si>
  <si>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</si>
  <si>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</si>
  <si>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</si>
  <si>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</si>
  <si>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</si>
  <si>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</si>
  <si>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</si>
  <si>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</si>
  <si>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</si>
  <si>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</si>
  <si>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</si>
  <si>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</si>
  <si>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</si>
  <si>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</si>
  <si>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</si>
  <si>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</si>
  <si>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</si>
  <si>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</si>
  <si>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</si>
  <si>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</si>
  <si>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</si>
  <si>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</si>
  <si>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</si>
  <si>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</si>
  <si>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</si>
  <si>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</si>
  <si>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</si>
  <si>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</si>
  <si>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</si>
  <si>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</si>
  <si>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</si>
  <si>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</si>
  <si>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</si>
  <si>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</si>
  <si>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</si>
  <si>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</si>
  <si>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</si>
  <si>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</si>
  <si>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</si>
  <si>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</si>
  <si>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</si>
  <si>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</si>
  <si>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</si>
  <si>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</si>
  <si>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</si>
  <si>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</si>
  <si>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</si>
  <si>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</si>
  <si>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</si>
  <si>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</si>
  <si>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</si>
  <si>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</si>
  <si>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</si>
  <si>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</si>
  <si>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</si>
  <si>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</si>
  <si>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</si>
  <si>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</si>
  <si>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</si>
  <si>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</si>
  <si>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</si>
  <si>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</si>
  <si>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</si>
  <si>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</si>
  <si>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</si>
  <si>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</si>
  <si>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</si>
  <si>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</si>
  <si>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</si>
  <si>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</si>
  <si>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</si>
  <si>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</si>
  <si>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</si>
  <si>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</si>
  <si>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</si>
  <si>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</si>
  <si>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</si>
  <si>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</si>
  <si>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</si>
  <si>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</si>
  <si>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</si>
  <si>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</si>
  <si>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</si>
  <si>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</si>
  <si>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</si>
  <si>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</si>
  <si>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</si>
  <si>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</si>
  <si>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</si>
  <si>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</si>
  <si>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</si>
  <si>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</si>
  <si>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</si>
  <si>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</si>
  <si>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</si>
  <si>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</si>
  <si>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</si>
  <si>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</si>
  <si>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</si>
  <si>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</si>
  <si>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</si>
  <si>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</si>
  <si>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</si>
  <si>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</si>
  <si>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</si>
  <si>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</si>
  <si>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</si>
  <si>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</si>
  <si>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</si>
  <si>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</si>
  <si>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</si>
  <si>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</si>
  <si>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</si>
  <si>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</si>
  <si>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</si>
  <si>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</si>
  <si>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</si>
  <si>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</si>
  <si>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</si>
  <si>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</si>
  <si>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</si>
  <si>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</si>
  <si>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</si>
  <si>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</si>
  <si>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</si>
  <si>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</si>
  <si>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</si>
  <si>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</si>
  <si>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</si>
  <si>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</si>
  <si>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</si>
  <si>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</si>
  <si>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</si>
  <si>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</si>
  <si>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</si>
  <si>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</si>
  <si>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</si>
  <si>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</si>
  <si>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</si>
  <si>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</si>
  <si>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</si>
  <si>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</si>
  <si>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</si>
  <si>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</si>
  <si>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</si>
  <si>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</si>
  <si>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</si>
  <si>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</si>
  <si>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</si>
  <si>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</si>
  <si>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</si>
  <si>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</si>
  <si>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</si>
  <si>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</si>
  <si>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</si>
  <si>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</si>
  <si>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</si>
  <si>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</si>
  <si>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</si>
  <si>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</si>
  <si>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</si>
  <si>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</si>
  <si>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</si>
  <si>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</si>
  <si>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</si>
  <si>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</si>
  <si>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</si>
  <si>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</si>
  <si>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</si>
  <si>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</si>
  <si>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</si>
  <si>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</si>
  <si>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</si>
  <si>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</si>
  <si>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</si>
  <si>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</si>
  <si>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</si>
  <si>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</si>
  <si>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</si>
  <si>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</si>
  <si>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</si>
  <si>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</si>
  <si>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</si>
  <si>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</si>
  <si>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</si>
  <si>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</si>
  <si>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</si>
  <si>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</si>
  <si>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</si>
  <si>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</si>
  <si>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</si>
  <si>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</si>
  <si>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</si>
  <si>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</si>
  <si>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</si>
  <si>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</si>
  <si>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</si>
  <si>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</si>
  <si>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</si>
  <si>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</si>
  <si>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</si>
  <si>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</si>
  <si>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</si>
  <si>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</si>
  <si>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</si>
  <si>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</si>
  <si>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</si>
  <si>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</si>
  <si>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</si>
  <si>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</si>
  <si>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</si>
  <si>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</si>
  <si>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</si>
  <si>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</si>
  <si>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</si>
  <si>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</si>
  <si>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</si>
  <si>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</si>
  <si>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</si>
  <si>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</si>
  <si>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</si>
  <si>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</si>
  <si>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</si>
  <si>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</si>
  <si>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</si>
  <si>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</si>
  <si>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</si>
  <si>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</si>
  <si>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</si>
  <si>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</si>
  <si>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</si>
  <si>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</si>
  <si>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</si>
  <si>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</si>
  <si>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</si>
  <si>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</si>
  <si>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</si>
  <si>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</si>
  <si>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</si>
  <si>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</si>
  <si>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</si>
  <si>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</si>
  <si>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</si>
  <si>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</si>
  <si>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</si>
  <si>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</si>
  <si>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</si>
  <si>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</si>
  <si>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</si>
  <si>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</si>
  <si>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</si>
  <si>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</si>
  <si>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</si>
  <si>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</si>
  <si>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</si>
  <si>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</si>
  <si>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</si>
  <si>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</si>
  <si>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</si>
  <si>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</si>
  <si>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</si>
  <si>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</si>
  <si>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</si>
  <si>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</si>
  <si>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</si>
  <si>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</si>
  <si>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</si>
  <si>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</si>
  <si>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</si>
  <si>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</si>
  <si>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</si>
  <si>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</si>
  <si>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</si>
  <si>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</si>
  <si>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</si>
  <si>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</si>
  <si>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</si>
  <si>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</si>
  <si>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</si>
  <si>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</si>
  <si>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</si>
  <si>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</si>
  <si>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</si>
  <si>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</si>
  <si>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</si>
  <si>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</si>
  <si>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</si>
  <si>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</si>
  <si>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</si>
  <si>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</si>
  <si>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</si>
  <si>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</si>
  <si>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</si>
  <si>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</si>
  <si>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</si>
  <si>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</si>
  <si>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</si>
  <si>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</si>
  <si>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</si>
  <si>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</si>
  <si>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</si>
  <si>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</si>
  <si>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</si>
  <si>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</si>
  <si>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</si>
  <si>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</si>
  <si>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</si>
  <si>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</si>
  <si>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</si>
  <si>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</si>
  <si>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</si>
  <si>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</si>
  <si>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</si>
  <si>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</si>
  <si>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</si>
  <si>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</si>
  <si>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</si>
  <si>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</si>
  <si>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</si>
  <si>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</si>
  <si>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</si>
  <si>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</si>
  <si>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</si>
  <si>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</si>
  <si>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</si>
  <si>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</si>
  <si>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</si>
  <si>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</si>
  <si>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</si>
  <si>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</si>
  <si>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</si>
  <si>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</si>
  <si>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</si>
  <si>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</si>
  <si>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</si>
  <si>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</si>
  <si>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</si>
  <si>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</si>
  <si>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</si>
  <si>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</si>
  <si>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</si>
  <si>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</si>
  <si>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</si>
  <si>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</si>
  <si>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</si>
  <si>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</si>
  <si>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</si>
  <si>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</si>
  <si>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</si>
  <si>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</si>
  <si>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</si>
  <si>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</si>
  <si>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</si>
  <si>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</si>
  <si>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</si>
  <si>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</si>
  <si>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</si>
  <si>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</si>
  <si>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</si>
  <si>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</si>
  <si>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</si>
  <si>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</si>
  <si>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</si>
  <si>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</si>
  <si>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</si>
  <si>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</si>
  <si>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</si>
  <si>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</si>
  <si>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</si>
  <si>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</si>
  <si>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</si>
  <si>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</si>
  <si>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</si>
  <si>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</si>
  <si>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</si>
  <si>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</si>
  <si>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</si>
  <si>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</si>
  <si>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</si>
  <si>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</si>
  <si>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</si>
  <si>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</si>
  <si>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</si>
  <si>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</si>
  <si>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</si>
  <si>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</si>
  <si>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</si>
  <si>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</si>
  <si>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</si>
  <si>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</si>
  <si>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</si>
  <si>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</si>
  <si>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</si>
  <si>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</si>
  <si>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</si>
  <si>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</si>
  <si>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</si>
  <si>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</si>
  <si>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</si>
  <si>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</si>
  <si>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</si>
  <si>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</si>
  <si>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</si>
  <si>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</si>
  <si>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</si>
  <si>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</si>
  <si>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</si>
  <si>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</si>
  <si>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</si>
  <si>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</si>
  <si>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</si>
  <si>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</si>
  <si>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</si>
  <si>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</si>
  <si>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</si>
  <si>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</si>
  <si>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</si>
  <si>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</si>
  <si>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</si>
  <si>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</si>
  <si>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</si>
  <si>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</si>
  <si>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</si>
  <si>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</si>
  <si>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</si>
  <si>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</si>
  <si>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</si>
  <si>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</si>
  <si>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</si>
  <si>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</si>
  <si>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</si>
  <si>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</si>
  <si>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</si>
  <si>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</si>
  <si>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</si>
  <si>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</si>
  <si>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</si>
  <si>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</si>
  <si>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</si>
  <si>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</si>
  <si>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</si>
  <si>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</si>
  <si>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</si>
  <si>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</si>
  <si>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</si>
  <si>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</si>
  <si>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</si>
  <si>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</si>
  <si>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</si>
  <si>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</si>
  <si>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</si>
  <si>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</si>
  <si>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</si>
  <si>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</si>
  <si>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</si>
  <si>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</si>
  <si>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</si>
  <si>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</si>
  <si>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</si>
  <si>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</si>
  <si>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</si>
  <si>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</si>
  <si>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</si>
  <si>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</si>
  <si>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</si>
  <si>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</si>
  <si>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</si>
  <si>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</si>
  <si>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</si>
  <si>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</si>
  <si>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</si>
  <si>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</si>
  <si>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</si>
  <si>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</si>
  <si>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</si>
  <si>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</si>
  <si>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</si>
  <si>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</si>
  <si>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</si>
  <si>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</si>
  <si>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</si>
  <si>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</si>
  <si>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</si>
  <si>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</si>
  <si>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</si>
  <si>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</si>
  <si>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</si>
  <si>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</si>
  <si>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</si>
  <si>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</si>
  <si>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</si>
  <si>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</si>
  <si>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</si>
  <si>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</si>
  <si>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</si>
  <si>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</si>
  <si>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</si>
  <si>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</si>
  <si>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</si>
  <si>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</si>
  <si>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</si>
  <si>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</si>
  <si>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</si>
  <si>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</si>
  <si>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</si>
  <si>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</si>
  <si>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</si>
  <si>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</si>
  <si>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</si>
  <si>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</si>
  <si>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</si>
  <si>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</si>
  <si>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</si>
  <si>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</si>
  <si>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</si>
  <si>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</si>
  <si>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</si>
  <si>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</si>
  <si>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</si>
  <si>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</si>
  <si>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</si>
  <si>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</si>
  <si>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</si>
  <si>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</si>
  <si>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</si>
  <si>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</si>
  <si>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</si>
  <si>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</si>
  <si>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</si>
  <si>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</si>
  <si>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</si>
  <si>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</si>
  <si>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</si>
  <si>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</si>
  <si>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</si>
  <si>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</si>
  <si>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</si>
  <si>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</si>
  <si>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</si>
  <si>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</si>
  <si>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</si>
  <si>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</si>
  <si>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</si>
  <si>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</si>
  <si>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</si>
  <si>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</si>
  <si>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</si>
  <si>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</si>
  <si>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</si>
  <si>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</si>
  <si>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</si>
  <si>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</si>
  <si>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</si>
  <si>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</si>
  <si>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</si>
  <si>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</si>
  <si>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</si>
  <si>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</si>
  <si>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</si>
  <si>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</si>
  <si>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</si>
  <si>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</si>
  <si>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</si>
  <si>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</si>
  <si>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</si>
  <si>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</si>
  <si>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</si>
  <si>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</si>
  <si>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</si>
  <si>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</si>
  <si>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</si>
  <si>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</si>
  <si>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</si>
  <si>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</si>
  <si>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</si>
  <si>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</si>
  <si>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</si>
  <si>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</si>
  <si>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</si>
  <si>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</si>
  <si>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</si>
  <si>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</si>
  <si>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</si>
  <si>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</si>
  <si>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</si>
  <si>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</si>
  <si>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</si>
  <si>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</si>
  <si>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</si>
  <si>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</si>
  <si>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</si>
  <si>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</si>
  <si>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</si>
  <si>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</si>
  <si>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</si>
  <si>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</si>
  <si>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</si>
  <si>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</si>
  <si>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</si>
  <si>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</si>
  <si>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</si>
  <si>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</si>
  <si>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</si>
  <si>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</si>
  <si>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</si>
  <si>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</si>
  <si>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</si>
  <si>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</si>
  <si>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</si>
  <si>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</si>
  <si>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</si>
  <si>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</si>
  <si>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</si>
  <si>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</si>
  <si>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</si>
  <si>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</si>
  <si>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</si>
  <si>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</si>
  <si>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</si>
  <si>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</si>
  <si>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</si>
  <si>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</si>
  <si>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</si>
  <si>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</si>
  <si>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</si>
  <si>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</si>
  <si>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</si>
  <si>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</si>
  <si>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</si>
  <si>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</si>
  <si>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</si>
  <si>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</si>
  <si>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</si>
  <si>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</si>
  <si>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</si>
  <si>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</si>
  <si>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</si>
  <si>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</si>
  <si>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</si>
  <si>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</si>
  <si>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</si>
  <si>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</si>
  <si>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</si>
  <si>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</si>
  <si>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</si>
  <si>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</si>
  <si>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</si>
  <si>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</si>
  <si>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</si>
  <si>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</si>
  <si>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</si>
  <si>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</si>
  <si>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</si>
  <si>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</si>
  <si>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</si>
  <si>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</si>
  <si>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</si>
  <si>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</si>
  <si>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</si>
  <si>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</si>
  <si>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</si>
  <si>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</si>
  <si>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</si>
  <si>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</si>
  <si>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</si>
  <si>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</si>
  <si>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</si>
  <si>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</si>
  <si>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</si>
  <si>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</si>
  <si>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</si>
  <si>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</si>
  <si>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</si>
  <si>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</si>
  <si>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</si>
  <si>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</si>
  <si>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</si>
  <si>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</si>
  <si>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</si>
  <si>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</si>
  <si>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</si>
  <si>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</si>
  <si>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</si>
  <si>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</si>
  <si>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</si>
  <si>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</si>
  <si>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</si>
  <si>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</si>
  <si>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</si>
  <si>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</si>
  <si>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</si>
  <si>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</si>
  <si>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</si>
  <si>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</si>
  <si>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</si>
  <si>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</si>
  <si>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</si>
  <si>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</si>
  <si>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</si>
  <si>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</si>
  <si>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</si>
  <si>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</si>
  <si>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</si>
  <si>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</si>
  <si>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</si>
  <si>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</si>
  <si>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</si>
  <si>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</si>
  <si>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</si>
  <si>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</si>
  <si>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</si>
  <si>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</si>
  <si>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</si>
  <si>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</si>
  <si>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</si>
  <si>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</si>
  <si>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</si>
  <si>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</si>
  <si>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</si>
  <si>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</si>
  <si>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</si>
  <si>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</si>
  <si>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</si>
  <si>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</si>
  <si>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</si>
  <si>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</si>
  <si>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</si>
  <si>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</si>
  <si>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</si>
  <si>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</si>
  <si>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</si>
  <si>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</si>
  <si>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</si>
  <si>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</si>
  <si>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</si>
  <si>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</si>
  <si>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</si>
  <si>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</si>
  <si>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</si>
  <si>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</si>
  <si>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</si>
  <si>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</si>
  <si>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</si>
  <si>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</si>
  <si>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</si>
  <si>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</si>
  <si>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</si>
  <si>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</si>
  <si>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</si>
  <si>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</si>
  <si>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</si>
  <si>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</si>
  <si>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</si>
  <si>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</si>
  <si>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</si>
  <si>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</si>
  <si>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</si>
  <si>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</si>
  <si>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</si>
  <si>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</si>
  <si>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</si>
  <si>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</si>
  <si>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</si>
  <si>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</si>
  <si>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</si>
  <si>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</si>
  <si>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</si>
  <si>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</si>
  <si>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</si>
  <si>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</si>
  <si>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</si>
  <si>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</si>
  <si>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</si>
  <si>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</si>
  <si>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</si>
  <si>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</si>
  <si>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</si>
  <si>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</si>
  <si>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</si>
  <si>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</si>
  <si>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</si>
  <si>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</si>
  <si>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</si>
  <si>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</si>
  <si>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</si>
  <si>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</si>
  <si>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</si>
  <si>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</si>
  <si>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</si>
  <si>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</si>
  <si>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</si>
  <si>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</si>
  <si>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</si>
  <si>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</si>
  <si>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</si>
  <si>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</si>
  <si>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</si>
  <si>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</si>
  <si>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</si>
  <si>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</si>
  <si>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</si>
  <si>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</si>
  <si>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</si>
  <si>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</si>
  <si>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</si>
  <si>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</si>
  <si>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</si>
  <si>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</si>
  <si>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</si>
  <si>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</si>
  <si>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</si>
  <si>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</si>
  <si>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</si>
  <si>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</si>
  <si>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</si>
  <si>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</si>
  <si>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</si>
  <si>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</si>
  <si>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</si>
  <si>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</si>
  <si>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</si>
  <si>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</si>
  <si>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</si>
  <si>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</si>
  <si>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</si>
  <si>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</si>
  <si>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</si>
  <si>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</si>
  <si>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</si>
  <si>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</si>
  <si>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</si>
  <si>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</si>
  <si>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</si>
  <si>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</si>
  <si>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</si>
  <si>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</si>
  <si>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</si>
  <si>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</si>
  <si>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</si>
  <si>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</si>
  <si>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</si>
  <si>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</si>
  <si>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</si>
  <si>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</si>
  <si>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</si>
  <si>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</si>
  <si>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</si>
  <si>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</si>
  <si>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</si>
  <si>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</si>
  <si>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</si>
  <si>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</si>
  <si>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</si>
  <si>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</si>
  <si>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</si>
  <si>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</si>
  <si>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</si>
  <si>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</si>
  <si>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</si>
  <si>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</si>
  <si>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</si>
  <si>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</si>
  <si>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</si>
  <si>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</si>
  <si>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</si>
  <si>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</si>
  <si>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</si>
  <si>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</si>
  <si>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</si>
  <si>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</si>
  <si>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</si>
  <si>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</si>
  <si>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</si>
  <si>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</si>
  <si>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</si>
  <si>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</si>
  <si>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</si>
  <si>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</si>
  <si>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</si>
  <si>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</si>
  <si>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</si>
  <si>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</si>
  <si>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</si>
  <si>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</si>
  <si>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</si>
  <si>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</si>
  <si>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</si>
  <si>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</si>
  <si>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</si>
  <si>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</si>
  <si>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</si>
  <si>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</si>
  <si>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</si>
  <si>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</si>
  <si>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</si>
  <si>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</si>
  <si>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</si>
  <si>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</si>
  <si>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</si>
  <si>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</si>
  <si>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</si>
  <si>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</si>
  <si>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</si>
  <si>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</si>
  <si>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</si>
  <si>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</si>
  <si>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</si>
  <si>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</si>
  <si>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</si>
  <si>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</si>
  <si>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</si>
  <si>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</si>
  <si>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</si>
  <si>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</si>
  <si>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</si>
  <si>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</si>
  <si>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</si>
  <si>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</si>
  <si>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</si>
  <si>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</si>
  <si>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</si>
  <si>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</si>
  <si>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</si>
  <si>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</si>
  <si>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</si>
  <si>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</si>
  <si>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</si>
  <si>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</si>
  <si>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</si>
  <si>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</si>
  <si>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</si>
  <si>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</si>
  <si>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</si>
  <si>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</si>
  <si>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</si>
  <si>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</si>
  <si>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</si>
  <si>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</si>
  <si>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</si>
  <si>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</si>
  <si>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</si>
  <si>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</si>
  <si>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</si>
  <si>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</si>
  <si>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</si>
  <si>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</si>
  <si>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</si>
  <si>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</si>
  <si>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</si>
  <si>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</si>
  <si>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</si>
  <si>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</si>
  <si>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</si>
  <si>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</si>
  <si>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</si>
  <si>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</si>
  <si>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</si>
  <si>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</si>
  <si>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</si>
  <si>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</si>
  <si>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</si>
  <si>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</si>
  <si>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</si>
  <si>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</si>
  <si>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</si>
  <si>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</si>
  <si>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</si>
  <si>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</si>
  <si>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</si>
  <si>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</si>
  <si>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</si>
  <si>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</si>
  <si>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</si>
  <si>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</si>
  <si>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</si>
  <si>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</si>
  <si>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</si>
  <si>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</si>
  <si>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</si>
  <si>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</si>
  <si>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</si>
  <si>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</si>
  <si>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</si>
  <si>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</si>
  <si>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</si>
  <si>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</si>
  <si>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</si>
  <si>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</si>
  <si>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</si>
  <si>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</si>
  <si>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</si>
  <si>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</si>
  <si>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</si>
  <si>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</si>
  <si>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</si>
  <si>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</si>
  <si>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</si>
  <si>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</si>
  <si>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</si>
  <si>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</si>
  <si>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</si>
  <si>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</si>
  <si>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</si>
  <si>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</si>
  <si>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</si>
  <si>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</si>
  <si>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</si>
  <si>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</si>
  <si>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</si>
  <si>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</si>
  <si>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</si>
  <si>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</si>
  <si>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</si>
  <si>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</si>
  <si>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</si>
  <si>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</si>
  <si>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</si>
  <si>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</si>
  <si>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</si>
  <si>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</si>
  <si>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</si>
  <si>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</si>
  <si>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</si>
  <si>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</si>
  <si>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</si>
  <si>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</si>
  <si>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</si>
  <si>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</si>
  <si>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</si>
  <si>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</si>
  <si>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</si>
  <si>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</si>
  <si>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</si>
  <si>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</si>
  <si>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</si>
  <si>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</si>
  <si>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</si>
  <si>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</si>
  <si>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</si>
  <si>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</si>
  <si>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</si>
  <si>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</si>
  <si>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</si>
  <si>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</si>
  <si>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</si>
  <si>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</si>
  <si>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</si>
  <si>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</si>
  <si>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</si>
  <si>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</si>
  <si>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</si>
  <si>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</si>
  <si>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</si>
  <si>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</si>
  <si>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</si>
  <si>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</si>
  <si>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</si>
  <si>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</si>
  <si>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</si>
  <si>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</si>
  <si>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</si>
  <si>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</si>
  <si>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</si>
  <si>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</si>
  <si>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</si>
  <si>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</si>
  <si>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</si>
  <si>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</si>
  <si>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</si>
  <si>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</si>
  <si>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</si>
  <si>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</si>
  <si>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</si>
  <si>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</si>
  <si>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</si>
  <si>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</si>
  <si>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</si>
  <si>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</si>
  <si>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</si>
  <si>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</si>
  <si>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</si>
  <si>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</si>
  <si>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</si>
  <si>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</si>
  <si>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</si>
  <si>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</si>
  <si>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</si>
  <si>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</si>
  <si>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</si>
  <si>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</si>
  <si>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</si>
  <si>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</si>
  <si>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</si>
  <si>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</si>
  <si>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</si>
  <si>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</si>
  <si>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</si>
  <si>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</si>
  <si>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</si>
  <si>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</si>
  <si>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</si>
  <si>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</si>
  <si>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</si>
  <si>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</si>
  <si>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</si>
  <si>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</si>
  <si>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</si>
  <si>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</si>
  <si>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</si>
  <si>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</si>
  <si>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</si>
  <si>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</si>
  <si>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</si>
  <si>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</si>
  <si>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</si>
  <si>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</si>
  <si>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</si>
  <si>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</si>
  <si>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</si>
  <si>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</si>
  <si>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</si>
  <si>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</si>
  <si>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</si>
  <si>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</si>
  <si>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</si>
  <si>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</si>
  <si>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</si>
  <si>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</si>
  <si>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</si>
  <si>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</si>
  <si>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</si>
  <si>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</si>
  <si>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</si>
  <si>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</si>
  <si>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</si>
  <si>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</si>
  <si>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</si>
  <si>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</si>
  <si>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</si>
  <si>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</si>
  <si>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</si>
  <si>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</si>
  <si>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</si>
  <si>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</si>
  <si>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</si>
  <si>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</si>
  <si>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</si>
  <si>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</si>
  <si>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</si>
  <si>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</si>
  <si>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</si>
  <si>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</si>
  <si>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</si>
  <si>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</si>
  <si>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</si>
  <si>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</si>
  <si>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</si>
  <si>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</si>
  <si>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</si>
  <si>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</si>
  <si>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</si>
  <si>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</si>
  <si>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</si>
  <si>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</si>
  <si>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</si>
  <si>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</si>
  <si>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</si>
  <si>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</si>
  <si>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</si>
  <si>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</si>
  <si>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</si>
  <si>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</si>
  <si>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</si>
  <si>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</si>
  <si>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</si>
  <si>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</si>
  <si>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</si>
  <si>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</si>
  <si>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</si>
  <si>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</si>
  <si>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</si>
  <si>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</si>
  <si>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</si>
  <si>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</si>
  <si>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</si>
  <si>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</si>
  <si>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</si>
  <si>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</si>
  <si>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</si>
  <si>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</si>
  <si>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</si>
  <si>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</si>
  <si>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</si>
  <si>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</si>
  <si>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</si>
  <si>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</si>
  <si>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</si>
  <si>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</si>
  <si>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</si>
  <si>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</si>
  <si>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</si>
  <si>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</si>
  <si>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</si>
  <si>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</si>
  <si>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</si>
  <si>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</si>
  <si>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</si>
  <si>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</si>
  <si>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</si>
  <si>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</si>
  <si>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</si>
  <si>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</si>
  <si>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</si>
  <si>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</si>
  <si>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</si>
  <si>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</si>
  <si>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</si>
  <si>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</si>
  <si>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</si>
  <si>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</si>
  <si>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</si>
  <si>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</si>
  <si>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</si>
  <si>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</si>
  <si>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</si>
  <si>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</si>
  <si>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</si>
  <si>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</si>
  <si>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</si>
  <si>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</si>
  <si>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</si>
  <si>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</si>
  <si>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</si>
  <si>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</si>
  <si>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</si>
  <si>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</si>
  <si>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</si>
  <si>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</si>
  <si>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</si>
  <si>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</si>
  <si>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</si>
  <si>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</si>
  <si>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</si>
  <si>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</si>
  <si>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</si>
  <si>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</si>
  <si>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</si>
  <si>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</si>
  <si>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</si>
  <si>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</si>
  <si>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</si>
  <si>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</si>
  <si>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</si>
  <si>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</si>
  <si>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</si>
  <si>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</si>
  <si>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</si>
  <si>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</si>
  <si>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</si>
  <si>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</si>
  <si>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</si>
  <si>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</si>
  <si>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</si>
  <si>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</si>
  <si>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</si>
  <si>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</si>
  <si>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</si>
  <si>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</si>
  <si>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</si>
  <si>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</si>
  <si>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</si>
  <si>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</si>
  <si>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</si>
  <si>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</si>
  <si>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</si>
  <si>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</si>
  <si>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</si>
  <si>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</si>
  <si>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</si>
  <si>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</si>
  <si>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</si>
  <si>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</si>
  <si>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</si>
  <si>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</si>
  <si>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</si>
  <si>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</si>
  <si>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</si>
  <si>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</si>
  <si>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</si>
  <si>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</si>
  <si>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</si>
  <si>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</si>
  <si>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</si>
  <si>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</si>
  <si>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</si>
  <si>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</si>
  <si>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</si>
  <si>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</si>
  <si>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</si>
  <si>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</si>
  <si>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</si>
  <si>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</si>
  <si>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</si>
  <si>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</si>
  <si>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</si>
  <si>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</si>
  <si>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</si>
  <si>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</si>
  <si>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</si>
  <si>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</si>
  <si>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</si>
  <si>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</si>
  <si>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</si>
  <si>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</si>
  <si>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</si>
  <si>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</si>
  <si>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</si>
  <si>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</si>
  <si>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</si>
  <si>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</si>
  <si>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</si>
  <si>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</si>
  <si>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</si>
  <si>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</si>
  <si>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</si>
  <si>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</si>
  <si>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</si>
  <si>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</si>
  <si>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</si>
  <si>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</si>
  <si>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</si>
  <si>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</si>
  <si>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</si>
  <si>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</si>
  <si>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</si>
  <si>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</si>
  <si>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</si>
  <si>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</si>
  <si>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</si>
  <si>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</si>
  <si>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</si>
  <si>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</si>
  <si>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</si>
  <si>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</si>
  <si>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</si>
  <si>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</si>
  <si>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</si>
  <si>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</si>
  <si>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</si>
  <si>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</si>
  <si>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</si>
  <si>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</si>
  <si>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</si>
  <si>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</si>
  <si>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</si>
  <si>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</si>
  <si>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</si>
  <si>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</si>
  <si>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</si>
  <si>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</si>
  <si>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</si>
  <si>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</si>
  <si>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</si>
  <si>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</si>
  <si>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</si>
  <si>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</si>
  <si>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</si>
  <si>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</si>
  <si>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</si>
  <si>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</si>
  <si>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</si>
  <si>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</si>
  <si>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</si>
  <si>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</si>
  <si>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</si>
  <si>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</si>
  <si>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</si>
  <si>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</si>
  <si>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</si>
  <si>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</si>
  <si>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</si>
  <si>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</si>
  <si>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</si>
  <si>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</si>
  <si>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</si>
  <si>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</si>
  <si>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</si>
  <si>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</si>
  <si>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</si>
  <si>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</si>
  <si>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</si>
  <si>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</si>
  <si>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</si>
  <si>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</si>
  <si>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</si>
  <si>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</si>
  <si>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</si>
  <si>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</si>
  <si>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</si>
  <si>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</si>
  <si>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</si>
  <si>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</si>
  <si>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</si>
  <si>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</si>
  <si>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</si>
  <si>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</si>
  <si>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</si>
  <si>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</si>
  <si>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</si>
  <si>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</si>
  <si>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</si>
  <si>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</si>
  <si>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</si>
  <si>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</si>
  <si>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</si>
  <si>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</si>
  <si>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</si>
  <si>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</si>
  <si>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</si>
  <si>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</si>
  <si>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</si>
  <si>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</si>
  <si>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</si>
  <si>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</si>
  <si>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</si>
  <si>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</si>
  <si>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</si>
  <si>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</si>
  <si>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</si>
  <si>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</si>
  <si>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</si>
  <si>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</si>
  <si>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</si>
  <si>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</si>
  <si>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</si>
  <si>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</si>
  <si>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</si>
  <si>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</si>
  <si>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</si>
  <si>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</si>
  <si>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</si>
  <si>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</si>
  <si>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</si>
  <si>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</si>
  <si>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</si>
  <si>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</si>
  <si>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</si>
  <si>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</si>
  <si>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</si>
  <si>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</si>
  <si>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</si>
  <si>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</si>
  <si>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</si>
  <si>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</si>
  <si>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</si>
  <si>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</si>
  <si>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</si>
  <si>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</si>
  <si>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</si>
  <si>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</si>
  <si>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</si>
  <si>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</si>
  <si>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</si>
  <si>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</si>
  <si>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</si>
  <si>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</si>
  <si>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</si>
  <si>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</si>
  <si>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</si>
  <si>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</si>
  <si>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</si>
  <si>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</si>
  <si>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</si>
  <si>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</si>
  <si>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</si>
  <si>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</si>
  <si>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</si>
  <si>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</si>
  <si>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</si>
  <si>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</si>
  <si>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</si>
  <si>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</si>
  <si>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</si>
  <si>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</si>
  <si>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</si>
  <si>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</si>
  <si>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</si>
  <si>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</si>
  <si>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</si>
  <si>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</si>
  <si>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</si>
  <si>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</si>
  <si>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</si>
  <si>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</si>
  <si>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</si>
  <si>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</si>
  <si>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</si>
  <si>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</si>
  <si>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</si>
  <si>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</si>
  <si>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</si>
  <si>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</si>
  <si>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</si>
  <si>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</si>
  <si>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</si>
  <si>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</si>
  <si>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</si>
  <si>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</si>
  <si>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</si>
  <si>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</si>
  <si>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</si>
  <si>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</si>
  <si>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</si>
  <si>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</si>
  <si>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</si>
  <si>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</si>
  <si>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</si>
  <si>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</si>
  <si>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</si>
  <si>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</si>
  <si>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</si>
  <si>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</si>
  <si>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</si>
  <si>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</si>
  <si>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</si>
  <si>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</si>
  <si>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</si>
  <si>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</si>
  <si>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</si>
  <si>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</si>
  <si>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</si>
  <si>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</si>
  <si>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</si>
  <si>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</si>
  <si>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</si>
  <si>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</si>
  <si>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</si>
  <si>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</si>
  <si>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</si>
  <si>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</si>
  <si>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</si>
  <si>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</si>
  <si>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</si>
  <si>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</si>
  <si>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</si>
  <si>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</si>
  <si>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</si>
  <si>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</si>
  <si>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</si>
  <si>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</si>
  <si>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</si>
  <si>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</si>
  <si>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</si>
  <si>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</si>
  <si>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</si>
  <si>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</si>
  <si>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</si>
  <si>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</si>
  <si>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</si>
  <si>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</si>
  <si>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</si>
  <si>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</si>
  <si>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</si>
  <si>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</si>
  <si>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</si>
  <si>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</si>
  <si>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</si>
  <si>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</si>
  <si>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</si>
  <si>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</si>
  <si>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</si>
  <si>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</si>
  <si>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</si>
  <si>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</si>
  <si>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</si>
  <si>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</si>
  <si>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</si>
  <si>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</si>
  <si>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</si>
  <si>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</si>
  <si>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</si>
  <si>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</si>
  <si>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</si>
  <si>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</si>
  <si>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</si>
  <si>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</si>
  <si>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</si>
  <si>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</si>
  <si>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</si>
  <si>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</si>
  <si>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</si>
  <si>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</si>
  <si>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</si>
  <si>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</si>
  <si>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</si>
  <si>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</si>
  <si>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</si>
  <si>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</si>
  <si>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</si>
  <si>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</si>
  <si>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</si>
  <si>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</si>
  <si>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</si>
  <si>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</si>
  <si>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</si>
  <si>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</si>
  <si>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</si>
  <si>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</si>
  <si>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</si>
  <si>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</si>
  <si>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</si>
  <si>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</si>
  <si>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</si>
  <si>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</si>
  <si>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</si>
  <si>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</si>
  <si>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</si>
  <si>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</si>
  <si>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</si>
  <si>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</si>
  <si>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</si>
  <si>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</si>
  <si>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</si>
  <si>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</si>
  <si>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</si>
  <si>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</si>
  <si>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</si>
  <si>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</si>
  <si>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</si>
  <si>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</si>
  <si>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</si>
  <si>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</si>
  <si>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</si>
  <si>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</si>
  <si>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</si>
  <si>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</si>
  <si>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</si>
  <si>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</si>
  <si>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</si>
  <si>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</si>
  <si>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</si>
  <si>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</si>
  <si>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</si>
  <si>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</si>
  <si>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</si>
  <si>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</si>
  <si>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</si>
  <si>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</si>
  <si>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</si>
  <si>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</si>
  <si>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</si>
  <si>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</si>
  <si>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</si>
  <si>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</si>
  <si>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</si>
  <si>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</si>
  <si>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</si>
  <si>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</si>
  <si>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</si>
  <si>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</si>
  <si>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</si>
  <si>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</si>
  <si>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</si>
  <si>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</si>
  <si>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</si>
  <si>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</si>
  <si>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</si>
  <si>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</si>
  <si>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</si>
  <si>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</si>
  <si>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</si>
  <si>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</si>
  <si>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</si>
  <si>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</si>
  <si>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</si>
  <si>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</si>
  <si>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</si>
  <si>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</si>
  <si>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</si>
  <si>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</si>
  <si>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</si>
  <si>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</si>
  <si>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</si>
  <si>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</si>
  <si>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</si>
  <si>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</si>
  <si>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</si>
  <si>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</si>
  <si>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</si>
  <si>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</si>
  <si>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</si>
  <si>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</si>
  <si>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</si>
  <si>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</si>
  <si>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</si>
  <si>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</si>
  <si>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</si>
  <si>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</si>
  <si>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</si>
  <si>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</si>
  <si>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</si>
  <si>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</si>
  <si>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</si>
  <si>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</si>
  <si>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</si>
  <si>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</si>
  <si>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</si>
  <si>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</si>
  <si>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</si>
  <si>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</si>
  <si>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</si>
  <si>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</si>
  <si>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</si>
  <si>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</si>
  <si>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</si>
  <si>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</si>
  <si>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</si>
  <si>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</si>
  <si>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</si>
  <si>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</si>
  <si>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</si>
  <si>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</si>
  <si>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</si>
  <si>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</si>
  <si>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</si>
  <si>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</si>
  <si>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</si>
  <si>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</si>
  <si>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</si>
  <si>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</si>
  <si>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</si>
  <si>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</si>
  <si>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</si>
  <si>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</si>
  <si>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</si>
  <si>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</si>
  <si>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</si>
  <si>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</si>
  <si>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</si>
  <si>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</si>
  <si>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</si>
  <si>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</si>
  <si>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</si>
  <si>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</si>
  <si>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</si>
  <si>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</si>
  <si>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</si>
  <si>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</si>
  <si>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</si>
  <si>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</si>
  <si>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</si>
  <si>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</si>
  <si>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</si>
  <si>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</si>
  <si>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</si>
  <si>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</si>
  <si>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</si>
  <si>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</si>
  <si>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</si>
  <si>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</si>
  <si>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</si>
  <si>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</si>
  <si>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</si>
  <si>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</si>
  <si>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</si>
  <si>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</si>
  <si>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</si>
  <si>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</si>
  <si>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</si>
  <si>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</si>
  <si>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</si>
  <si>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</si>
  <si>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</si>
  <si>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</si>
  <si>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</si>
  <si>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</si>
  <si>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</si>
  <si>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</si>
  <si>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</si>
  <si>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</si>
  <si>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</si>
  <si>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</si>
  <si>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</si>
  <si>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</si>
  <si>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</si>
  <si>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</si>
  <si>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</si>
  <si>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</si>
  <si>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</si>
  <si>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</si>
  <si>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</si>
  <si>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</si>
  <si>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</si>
  <si>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</si>
  <si>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</si>
  <si>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</si>
  <si>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</si>
  <si>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</si>
  <si>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</si>
  <si>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</si>
  <si>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</si>
  <si>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</si>
  <si>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</si>
  <si>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</si>
  <si>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</si>
  <si>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</si>
  <si>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</si>
  <si>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</si>
  <si>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</si>
  <si>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</si>
  <si>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</si>
  <si>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</si>
  <si>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</si>
  <si>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</si>
  <si>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</si>
  <si>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</si>
  <si>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</si>
  <si>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</si>
  <si>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</si>
  <si>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</si>
  <si>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</si>
  <si>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</si>
  <si>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</si>
  <si>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</si>
  <si>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</si>
  <si>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</si>
  <si>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</si>
  <si>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</si>
  <si>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</si>
  <si>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</si>
  <si>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</si>
  <si>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</si>
  <si>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</si>
  <si>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</si>
  <si>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</si>
  <si>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</si>
  <si>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</si>
  <si>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</si>
  <si>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</si>
  <si>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</si>
  <si>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</si>
  <si>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</si>
  <si>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</si>
  <si>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</si>
  <si>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</si>
  <si>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</si>
  <si>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</si>
  <si>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</si>
  <si>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</si>
  <si>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</si>
  <si>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</si>
  <si>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</si>
  <si>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</si>
  <si>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</si>
  <si>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</si>
  <si>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</si>
  <si>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</si>
  <si>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</si>
  <si>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</si>
  <si>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</si>
  <si>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</si>
  <si>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</si>
  <si>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</si>
  <si>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</si>
  <si>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</si>
  <si>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</si>
  <si>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</si>
  <si>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</si>
  <si>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</si>
  <si>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</si>
  <si>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</si>
  <si>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</si>
  <si>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</si>
  <si>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</si>
  <si>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</si>
  <si>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</si>
  <si>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</si>
  <si>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</si>
  <si>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</si>
  <si>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</si>
  <si>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</si>
  <si>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</si>
  <si>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</si>
  <si>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</si>
  <si>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</si>
  <si>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</si>
  <si>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</si>
  <si>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</si>
  <si>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</si>
  <si>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</si>
  <si>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</si>
  <si>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</si>
  <si>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</si>
  <si>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</si>
  <si>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</si>
  <si>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</si>
  <si>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</si>
  <si>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</si>
  <si>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</si>
  <si>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</si>
  <si>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</si>
  <si>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</si>
  <si>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</si>
  <si>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</si>
  <si>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</si>
  <si>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</si>
  <si>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</si>
  <si>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</si>
  <si>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</si>
  <si>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</si>
  <si>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</si>
  <si>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</si>
  <si>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</si>
  <si>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</si>
  <si>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</si>
  <si>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</si>
  <si>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</si>
  <si>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</si>
  <si>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</si>
  <si>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</si>
  <si>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</si>
  <si>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</si>
  <si>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</si>
  <si>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</si>
  <si>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</si>
  <si>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</si>
  <si>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</si>
  <si>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</si>
  <si>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</si>
  <si>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</si>
  <si>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</si>
  <si>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</si>
  <si>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</si>
  <si>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</si>
  <si>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</si>
  <si>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</si>
  <si>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</si>
  <si>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</si>
  <si>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</si>
  <si>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</si>
  <si>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</si>
  <si>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</si>
  <si>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</si>
  <si>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</si>
  <si>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</si>
  <si>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</si>
  <si>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</si>
  <si>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</si>
  <si>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</si>
  <si>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</si>
  <si>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</si>
  <si>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</si>
  <si>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</si>
  <si>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</si>
  <si>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</si>
  <si>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</si>
  <si>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</si>
  <si>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</si>
  <si>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</si>
  <si>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</si>
  <si>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</si>
  <si>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</si>
  <si>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</si>
  <si>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</si>
  <si>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</si>
  <si>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</si>
  <si>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</si>
  <si>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</si>
  <si>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</si>
  <si>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</si>
  <si>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</si>
  <si>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</si>
  <si>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</si>
  <si>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</si>
  <si>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</si>
  <si>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</si>
  <si>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</si>
  <si>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</si>
  <si>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</si>
  <si>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</si>
  <si>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</si>
  <si>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</si>
  <si>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</si>
  <si>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</si>
  <si>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</si>
  <si>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</si>
  <si>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</si>
  <si>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</si>
  <si>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</si>
  <si>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</si>
  <si>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</si>
  <si>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</si>
  <si>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</si>
  <si>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</si>
  <si>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</si>
  <si>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</si>
  <si>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</si>
  <si>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</si>
  <si>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</si>
  <si>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</si>
  <si>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</si>
  <si>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</si>
  <si>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</si>
  <si>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</si>
  <si>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</si>
  <si>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</si>
  <si>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</si>
  <si>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</si>
  <si>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</si>
  <si>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</si>
  <si>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</si>
  <si>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</si>
  <si>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</si>
  <si>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</si>
  <si>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</si>
  <si>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</si>
  <si>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</si>
  <si>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</si>
  <si>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</si>
  <si>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</si>
  <si>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</si>
  <si>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</si>
  <si>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</si>
  <si>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</si>
  <si>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</si>
  <si>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</si>
  <si>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</si>
  <si>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</si>
  <si>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</si>
  <si>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</si>
  <si>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</si>
  <si>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</si>
  <si>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</si>
  <si>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</si>
  <si>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</si>
  <si>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</si>
  <si>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</si>
  <si>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</si>
  <si>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</si>
  <si>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</si>
  <si>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</si>
  <si>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</si>
  <si>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</si>
  <si>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</si>
  <si>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</si>
  <si>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</si>
  <si>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</si>
  <si>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</si>
  <si>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</si>
  <si>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</si>
  <si>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</si>
  <si>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</si>
  <si>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</si>
  <si>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</si>
  <si>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</si>
  <si>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</si>
  <si>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</si>
  <si>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</si>
  <si>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</si>
  <si>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</si>
  <si>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</si>
  <si>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</si>
  <si>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</si>
  <si>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</si>
  <si>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</si>
  <si>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</si>
  <si>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</si>
  <si>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</si>
  <si>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</si>
  <si>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</si>
  <si>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</si>
  <si>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</si>
  <si>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</si>
  <si>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</si>
  <si>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</si>
  <si>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</si>
  <si>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</si>
  <si>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</si>
  <si>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</si>
  <si>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</si>
  <si>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</si>
  <si>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</si>
  <si>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</si>
  <si>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</si>
  <si>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</si>
  <si>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</si>
  <si>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</si>
  <si>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</si>
  <si>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</si>
  <si>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</si>
  <si>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</si>
  <si>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</si>
  <si>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</si>
  <si>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</si>
  <si>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</si>
  <si>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</si>
  <si>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</si>
  <si>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</si>
  <si>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</si>
  <si>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</si>
  <si>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</si>
  <si>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</si>
  <si>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</si>
  <si>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</si>
  <si>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</si>
  <si>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</si>
  <si>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</si>
  <si>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</si>
  <si>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</si>
  <si>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</si>
  <si>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</si>
  <si>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</si>
  <si>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</si>
  <si>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</si>
  <si>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</si>
  <si>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</si>
  <si>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</si>
  <si>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</si>
  <si>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</si>
  <si>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</si>
  <si>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</si>
  <si>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</si>
  <si>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</si>
  <si>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</si>
  <si>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</si>
  <si>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</si>
  <si>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</si>
  <si>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</si>
  <si>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</si>
  <si>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</si>
  <si>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</si>
  <si>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</si>
  <si>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</si>
  <si>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</si>
  <si>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</si>
  <si>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</si>
  <si>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</si>
  <si>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</si>
  <si>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</si>
  <si>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</si>
  <si>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</si>
  <si>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</si>
  <si>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</si>
  <si>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</si>
  <si>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</si>
  <si>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</si>
  <si>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</si>
  <si>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</si>
  <si>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</si>
  <si>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</si>
  <si>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</si>
  <si>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</si>
  <si>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</si>
  <si>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</si>
  <si>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</si>
  <si>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</si>
  <si>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</si>
  <si>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</si>
  <si>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</si>
  <si>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</si>
  <si>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</si>
  <si>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</si>
  <si>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</si>
  <si>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</si>
  <si>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</si>
  <si>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</si>
  <si>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</si>
  <si>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</si>
  <si>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</si>
  <si>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</si>
  <si>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</si>
  <si>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</si>
  <si>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</si>
  <si>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</si>
  <si>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</si>
  <si>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</si>
  <si>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</si>
  <si>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</si>
  <si>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</si>
  <si>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</si>
  <si>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</si>
  <si>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</si>
  <si>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</si>
  <si>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</si>
  <si>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</si>
  <si>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</si>
  <si>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</si>
  <si>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</si>
  <si>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</si>
  <si>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</si>
  <si>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</si>
  <si>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</si>
  <si>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</si>
  <si>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</si>
  <si>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</si>
  <si>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</si>
  <si>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</si>
  <si>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</si>
  <si>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</si>
  <si>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</si>
  <si>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</si>
  <si>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</si>
  <si>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</si>
  <si>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</si>
  <si>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</si>
  <si>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</si>
  <si>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</si>
  <si>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</si>
  <si>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</si>
  <si>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</si>
  <si>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</si>
  <si>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</si>
  <si>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</si>
  <si>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</si>
  <si>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</si>
  <si>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</si>
  <si>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</si>
  <si>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</si>
  <si>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</si>
  <si>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</si>
  <si>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</si>
  <si>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</si>
  <si>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</si>
  <si>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</si>
  <si>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</si>
  <si>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</si>
  <si>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</si>
  <si>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</si>
  <si>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</si>
  <si>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</si>
  <si>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</si>
  <si>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</si>
  <si>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</si>
  <si>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</si>
  <si>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</si>
  <si>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</si>
  <si>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</si>
  <si>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</si>
  <si>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</si>
  <si>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</si>
  <si>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</si>
  <si>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</si>
  <si>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</si>
  <si>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</si>
  <si>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</si>
  <si>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</si>
  <si>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</si>
  <si>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</si>
  <si>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</si>
  <si>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</si>
  <si>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</si>
  <si>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</si>
  <si>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</si>
  <si>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</si>
  <si>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</si>
  <si>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</si>
  <si>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</si>
  <si>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</si>
  <si>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</si>
  <si>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</si>
  <si>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</si>
  <si>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</si>
  <si>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</si>
  <si>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</si>
  <si>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</si>
  <si>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</si>
  <si>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</si>
  <si>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</si>
  <si>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</si>
  <si>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</si>
  <si>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</si>
  <si>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</si>
  <si>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</si>
  <si>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</si>
  <si>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</si>
  <si>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</si>
  <si>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</si>
  <si>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</si>
  <si>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</si>
  <si>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</si>
  <si>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</si>
  <si>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</si>
  <si>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</si>
  <si>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</si>
  <si>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</si>
  <si>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</si>
  <si>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</si>
  <si>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</si>
  <si>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</si>
  <si>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</si>
  <si>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</si>
  <si>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</si>
  <si>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</si>
  <si>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</si>
  <si>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</si>
  <si>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</si>
  <si>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</si>
  <si>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</si>
  <si>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</si>
  <si>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</si>
  <si>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</si>
  <si>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</si>
  <si>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</si>
  <si>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</si>
  <si>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</si>
  <si>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</si>
  <si>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</si>
  <si>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</si>
  <si>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</si>
  <si>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</si>
  <si>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</si>
  <si>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</si>
  <si>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</si>
  <si>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</si>
  <si>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</si>
  <si>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</si>
  <si>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</si>
  <si>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</si>
  <si>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</si>
  <si>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</si>
  <si>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</si>
  <si>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</si>
  <si>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</si>
  <si>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</si>
  <si>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</si>
  <si>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</si>
  <si>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</si>
  <si>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</si>
  <si>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</si>
  <si>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</si>
  <si>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</si>
  <si>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</si>
  <si>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</si>
  <si>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</si>
  <si>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</si>
  <si>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</si>
  <si>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</si>
  <si>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</si>
  <si>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</si>
  <si>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</si>
  <si>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</si>
  <si>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</si>
  <si>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</si>
  <si>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</si>
  <si>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</si>
  <si>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</si>
  <si>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</si>
  <si>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</si>
  <si>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</si>
  <si>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</si>
  <si>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</si>
  <si>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</si>
  <si>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</si>
  <si>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</si>
  <si>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</si>
  <si>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</si>
  <si>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</si>
  <si>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</si>
  <si>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</si>
  <si>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</si>
  <si>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</si>
  <si>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</si>
  <si>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</si>
  <si>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</si>
  <si>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</si>
  <si>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</si>
  <si>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</si>
  <si>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</si>
  <si>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</si>
  <si>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</si>
  <si>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</si>
  <si>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</si>
  <si>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</si>
  <si>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</si>
  <si>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</si>
  <si>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</si>
  <si>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</si>
  <si>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</si>
  <si>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</si>
  <si>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</si>
  <si>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</si>
  <si>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</si>
  <si>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</si>
  <si>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</si>
  <si>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</si>
  <si>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</si>
  <si>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</si>
  <si>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</si>
  <si>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</si>
  <si>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</si>
  <si>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</si>
  <si>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</si>
  <si>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</si>
  <si>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</si>
  <si>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</si>
  <si>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</si>
  <si>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</si>
  <si>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</si>
  <si>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</si>
  <si>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</si>
  <si>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</si>
  <si>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</si>
  <si>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</si>
  <si>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</si>
  <si>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</si>
  <si>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</si>
  <si>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</si>
  <si>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</si>
  <si>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</si>
  <si>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</si>
  <si>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</si>
  <si>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</si>
  <si>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</si>
  <si>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</si>
  <si>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</si>
  <si>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</si>
  <si>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</si>
  <si>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</si>
  <si>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</si>
  <si>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</si>
  <si>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</si>
  <si>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</si>
  <si>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</si>
  <si>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</si>
  <si>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</si>
  <si>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</si>
  <si>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</si>
  <si>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</si>
  <si>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</si>
  <si>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</si>
  <si>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</si>
  <si>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</si>
  <si>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</si>
  <si>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</si>
  <si>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</si>
  <si>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</si>
  <si>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</si>
  <si>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</si>
  <si>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</si>
  <si>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</si>
  <si>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</si>
  <si>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</si>
  <si>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</si>
  <si>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</si>
  <si>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</si>
  <si>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</si>
  <si>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</si>
  <si>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</si>
  <si>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</si>
  <si>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</si>
  <si>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</si>
  <si>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</si>
  <si>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</si>
  <si>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</si>
  <si>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</si>
  <si>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</si>
  <si>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</si>
  <si>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</si>
  <si>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</si>
  <si>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</si>
  <si>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</si>
  <si>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</si>
  <si>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</si>
  <si>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</si>
  <si>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</si>
  <si>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</si>
  <si>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</si>
  <si>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</si>
  <si>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</si>
  <si>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</si>
  <si>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</si>
  <si>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</si>
  <si>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</si>
  <si>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</si>
  <si>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</si>
  <si>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</si>
  <si>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</si>
  <si>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</si>
  <si>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</si>
  <si>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</si>
  <si>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</si>
  <si>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</si>
  <si>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</si>
  <si>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</si>
  <si>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</si>
  <si>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</si>
  <si>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</si>
  <si>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</si>
  <si>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</si>
  <si>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</si>
  <si>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</si>
  <si>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</si>
  <si>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</si>
  <si>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</si>
  <si>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</si>
  <si>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</si>
  <si>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</si>
  <si>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</si>
  <si>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</si>
  <si>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</si>
  <si>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</si>
  <si>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</si>
  <si>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</si>
  <si>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</si>
  <si>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</si>
  <si>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</si>
  <si>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</si>
  <si>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</si>
  <si>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</si>
  <si>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</si>
  <si>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</si>
  <si>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</si>
  <si>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</si>
  <si>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</si>
  <si>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</si>
  <si>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</si>
  <si>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</si>
  <si>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</si>
  <si>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</si>
  <si>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</si>
  <si>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</si>
  <si>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</si>
  <si>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</si>
  <si>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</si>
  <si>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</si>
  <si>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</si>
  <si>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</si>
  <si>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</si>
  <si>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</si>
  <si>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</si>
  <si>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</si>
  <si>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</si>
  <si>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</si>
  <si>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</si>
  <si>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</si>
  <si>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</si>
  <si>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</si>
  <si>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</si>
  <si>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</si>
  <si>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</si>
  <si>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</si>
  <si>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</si>
  <si>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</si>
  <si>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</si>
  <si>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</si>
  <si>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</si>
  <si>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</si>
  <si>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</si>
  <si>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</si>
  <si>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</si>
  <si>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</si>
  <si>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</si>
  <si>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</si>
  <si>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</si>
  <si>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</si>
  <si>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</si>
  <si>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</si>
  <si>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</si>
  <si>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</si>
  <si>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</si>
  <si>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</si>
  <si>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</si>
  <si>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</si>
  <si>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</si>
  <si>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</si>
  <si>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</si>
  <si>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</si>
  <si>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</si>
  <si>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</si>
  <si>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</si>
  <si>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</si>
  <si>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</si>
  <si>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</si>
  <si>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</si>
  <si>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</si>
  <si>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</si>
  <si>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</si>
  <si>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</si>
  <si>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</si>
  <si>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</si>
  <si>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</si>
  <si>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</si>
  <si>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</si>
  <si>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</si>
  <si>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</si>
  <si>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</si>
  <si>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</si>
  <si>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</si>
  <si>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</si>
  <si>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</si>
  <si>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</si>
  <si>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</si>
  <si>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</si>
  <si>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</si>
  <si>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</si>
  <si>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</si>
  <si>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</si>
  <si>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</si>
  <si>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</si>
  <si>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</si>
  <si>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</si>
  <si>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</si>
  <si>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</si>
  <si>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</si>
  <si>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</si>
  <si>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</si>
  <si>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</si>
  <si>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</si>
  <si>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</si>
  <si>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</si>
  <si>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</si>
  <si>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</si>
  <si>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</si>
  <si>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</si>
  <si>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</si>
  <si>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</si>
  <si>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</si>
  <si>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</si>
  <si>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</si>
  <si>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</si>
  <si>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</si>
  <si>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</si>
  <si>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</si>
  <si>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</si>
  <si>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</si>
  <si>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</si>
  <si>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</si>
  <si>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</si>
  <si>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</si>
  <si>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</si>
  <si>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</si>
  <si>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</si>
  <si>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</si>
  <si>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</si>
  <si>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</si>
  <si>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</si>
  <si>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</si>
  <si>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</si>
  <si>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</si>
  <si>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</si>
  <si>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</si>
  <si>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</si>
  <si>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</si>
  <si>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</si>
  <si>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</si>
  <si>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</si>
  <si>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</si>
  <si>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</si>
  <si>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</si>
  <si>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</si>
  <si>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</si>
  <si>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</si>
  <si>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</si>
  <si>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</si>
  <si>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</si>
  <si>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</si>
  <si>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</si>
  <si>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</si>
  <si>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</si>
  <si>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</si>
  <si>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</si>
  <si>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</si>
  <si>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</si>
  <si>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</si>
  <si>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</si>
  <si>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</si>
  <si>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</si>
  <si>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</si>
  <si>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</si>
  <si>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</si>
  <si>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</si>
  <si>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</si>
  <si>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</si>
  <si>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</si>
  <si>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</si>
  <si>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</si>
  <si>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</si>
  <si>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</si>
  <si>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</si>
  <si>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</si>
  <si>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</si>
  <si>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</si>
  <si>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</si>
  <si>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</si>
  <si>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</si>
  <si>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</si>
  <si>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</si>
  <si>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</si>
  <si>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</si>
  <si>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</si>
  <si>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</si>
  <si>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</si>
  <si>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</si>
  <si>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</si>
  <si>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</si>
  <si>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</si>
  <si>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</si>
  <si>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</si>
  <si>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</si>
  <si>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</si>
  <si>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</si>
  <si>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</si>
  <si>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</si>
  <si>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</si>
  <si>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</si>
  <si>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</si>
  <si>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</si>
  <si>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</si>
  <si>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</si>
  <si>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</si>
  <si>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</si>
  <si>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</si>
  <si>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</si>
  <si>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</si>
  <si>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</si>
  <si>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</si>
  <si>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</si>
  <si>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</si>
  <si>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</si>
  <si>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</si>
  <si>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</si>
  <si>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</si>
  <si>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</si>
  <si>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</si>
  <si>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</si>
  <si>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</si>
  <si>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</si>
  <si>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</si>
  <si>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</si>
  <si>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</si>
  <si>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</si>
  <si>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</si>
  <si>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</si>
  <si>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</si>
  <si>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</si>
  <si>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</si>
  <si>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</si>
  <si>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</si>
  <si>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</si>
  <si>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</si>
  <si>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</si>
  <si>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</si>
  <si>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</si>
  <si>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</si>
  <si>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</si>
  <si>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</si>
  <si>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</si>
  <si>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</si>
  <si>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</si>
  <si>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</si>
  <si>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</si>
  <si>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</si>
  <si>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</si>
  <si>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</si>
  <si>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</si>
  <si>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</si>
  <si>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</si>
  <si>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</si>
  <si>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</si>
  <si>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</si>
  <si>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</si>
  <si>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</si>
  <si>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</si>
  <si>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</si>
  <si>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</si>
  <si>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</si>
  <si>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</si>
  <si>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</si>
  <si>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</si>
  <si>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</si>
  <si>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</si>
  <si>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</si>
  <si>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</si>
  <si>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</si>
  <si>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</si>
  <si>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</si>
  <si>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</si>
  <si>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</si>
  <si>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</si>
  <si>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</si>
  <si>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</si>
  <si>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</si>
  <si>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</si>
  <si>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</si>
  <si>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</si>
  <si>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</si>
  <si>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</si>
  <si>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</si>
  <si>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</si>
  <si>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</si>
  <si>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</si>
  <si>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</si>
  <si>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</si>
  <si>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</si>
  <si>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</si>
  <si>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</si>
  <si>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</si>
  <si>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</si>
  <si>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</si>
  <si>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</si>
  <si>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</si>
  <si>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</si>
  <si>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</si>
  <si>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</si>
  <si>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</si>
  <si>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</si>
  <si>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</si>
  <si>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</si>
  <si>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</si>
  <si>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</si>
  <si>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</si>
  <si>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</si>
  <si>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</si>
  <si>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</si>
  <si>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</si>
  <si>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</si>
  <si>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</si>
  <si>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</si>
  <si>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</si>
  <si>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</si>
  <si>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</si>
  <si>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</si>
  <si>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</si>
  <si>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</si>
  <si>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</si>
  <si>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</si>
  <si>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</si>
  <si>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</si>
  <si>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</si>
  <si>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</si>
  <si>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</si>
  <si>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</si>
  <si>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</si>
  <si>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</si>
  <si>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</si>
  <si>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</si>
  <si>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</si>
  <si>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</si>
  <si>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</si>
  <si>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</si>
  <si>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</si>
  <si>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</si>
  <si>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</si>
  <si>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</si>
  <si>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</si>
  <si>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</si>
  <si>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</si>
  <si>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</si>
  <si>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</si>
  <si>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</si>
  <si>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</si>
  <si>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</si>
  <si>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</si>
  <si>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</si>
  <si>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</si>
  <si>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</si>
  <si>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</si>
  <si>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</si>
  <si>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</si>
  <si>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</si>
  <si>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</si>
  <si>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</si>
  <si>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</si>
  <si>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</si>
  <si>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</si>
  <si>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</si>
  <si>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</si>
  <si>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</si>
  <si>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</si>
  <si>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</si>
  <si>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</si>
  <si>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</si>
  <si>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</si>
  <si>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</si>
  <si>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</si>
  <si>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</si>
  <si>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</si>
  <si>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</si>
  <si>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</si>
  <si>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</si>
  <si>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</si>
  <si>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</si>
  <si>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</si>
  <si>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</si>
  <si>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</si>
  <si>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</si>
  <si>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</si>
  <si>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</si>
  <si>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</si>
  <si>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</si>
  <si>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</si>
  <si>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</si>
  <si>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</si>
  <si>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</si>
  <si>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</si>
  <si>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</si>
  <si>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</si>
  <si>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</si>
  <si>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</si>
  <si>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</si>
  <si>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</si>
  <si>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</si>
  <si>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</si>
  <si>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</si>
  <si>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</si>
  <si>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</si>
  <si>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</si>
  <si>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</si>
  <si>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</si>
  <si>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</si>
  <si>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</si>
  <si>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</si>
  <si>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</si>
  <si>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</si>
  <si>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</si>
  <si>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</si>
  <si>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</si>
  <si>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</si>
  <si>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</si>
  <si>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</si>
  <si>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</si>
  <si>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</si>
  <si>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</si>
  <si>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</si>
  <si>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</si>
  <si>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</si>
  <si>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</si>
  <si>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</si>
  <si>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</si>
  <si>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</si>
  <si>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</si>
  <si>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</si>
  <si>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</si>
  <si>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</si>
  <si>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</si>
  <si>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</si>
  <si>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</si>
  <si>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</si>
  <si>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</si>
  <si>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</si>
  <si>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</si>
  <si>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</si>
  <si>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</si>
  <si>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</si>
  <si>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</si>
  <si>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</si>
  <si>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</si>
  <si>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</si>
  <si>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</si>
  <si>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</si>
  <si>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</si>
  <si>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</si>
  <si>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</si>
  <si>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</si>
  <si>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</si>
  <si>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</si>
  <si>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</si>
  <si>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</si>
  <si>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</si>
  <si>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</si>
  <si>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</si>
  <si>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</si>
  <si>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</si>
  <si>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</si>
  <si>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</si>
  <si>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</si>
  <si>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</si>
  <si>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</si>
  <si>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</si>
  <si>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</si>
  <si>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</si>
  <si>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</si>
  <si>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</si>
  <si>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</si>
  <si>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</si>
  <si>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</si>
  <si>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</si>
  <si>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</si>
  <si>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</si>
  <si>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</si>
  <si>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</si>
  <si>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</si>
  <si>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</si>
  <si>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</si>
  <si>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</si>
  <si>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</si>
  <si>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</si>
  <si>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</si>
  <si>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</si>
  <si>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</si>
  <si>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</si>
  <si>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</si>
  <si>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</si>
  <si>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</si>
  <si>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</si>
  <si>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</si>
  <si>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</si>
  <si>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</si>
  <si>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</si>
  <si>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</si>
  <si>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</si>
  <si>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</si>
  <si>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</si>
  <si>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</si>
  <si>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</si>
  <si>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</si>
  <si>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</si>
  <si>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</si>
  <si>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</si>
  <si>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</si>
  <si>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</si>
  <si>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</si>
  <si>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</si>
  <si>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</si>
  <si>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</si>
  <si>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</si>
  <si>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</si>
  <si>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</si>
  <si>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</si>
  <si>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</si>
  <si>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</si>
  <si>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</si>
  <si>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</si>
  <si>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</si>
  <si>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</si>
  <si>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</si>
  <si>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</si>
  <si>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</si>
  <si>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</si>
  <si>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</si>
  <si>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</si>
  <si>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</si>
  <si>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</si>
  <si>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</si>
  <si>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</si>
  <si>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</si>
  <si>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</si>
  <si>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</si>
  <si>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</si>
  <si>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</si>
  <si>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</si>
  <si>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</si>
  <si>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</si>
  <si>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</si>
  <si>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</si>
  <si>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</si>
  <si>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</si>
  <si>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</si>
  <si>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</si>
  <si>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</si>
  <si>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</si>
  <si>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</si>
  <si>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</si>
  <si>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</si>
  <si>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</si>
  <si>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</si>
  <si>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</si>
  <si>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</si>
  <si>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</si>
  <si>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</si>
  <si>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</si>
  <si>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</si>
  <si>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</si>
  <si>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</si>
  <si>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</si>
  <si>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</si>
  <si>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</si>
  <si>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</si>
  <si>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</si>
  <si>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</si>
  <si>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</si>
  <si>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</si>
  <si>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</si>
  <si>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</si>
  <si>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</si>
  <si>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</si>
  <si>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</si>
  <si>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</si>
  <si>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</si>
  <si>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</si>
  <si>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</si>
  <si>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</si>
  <si>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</si>
  <si>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</si>
  <si>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</si>
  <si>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</si>
  <si>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</si>
  <si>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</si>
  <si>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</si>
  <si>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</si>
  <si>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</si>
  <si>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</si>
  <si>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</si>
  <si>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</si>
  <si>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</si>
  <si>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</si>
  <si>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</si>
  <si>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</si>
  <si>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</si>
  <si>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</si>
  <si>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</si>
  <si>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</si>
  <si>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</si>
  <si>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</si>
  <si>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</si>
  <si>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</si>
  <si>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</si>
  <si>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</si>
  <si>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</si>
  <si>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</si>
  <si>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</si>
  <si>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</si>
  <si>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</si>
  <si>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</si>
  <si>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</si>
  <si>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</si>
  <si>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</si>
  <si>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</si>
  <si>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</si>
  <si>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</si>
  <si>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</si>
  <si>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</si>
  <si>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</si>
  <si>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</si>
  <si>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</si>
  <si>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</si>
  <si>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</si>
  <si>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</si>
  <si>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</si>
  <si>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</si>
  <si>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</si>
  <si>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</si>
  <si>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</si>
  <si>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</si>
  <si>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</si>
  <si>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</si>
  <si>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</si>
  <si>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</si>
  <si>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</si>
  <si>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</si>
  <si>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</si>
  <si>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</si>
  <si>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</si>
  <si>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</si>
  <si>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</si>
  <si>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</si>
  <si>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</si>
  <si>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</si>
  <si>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</si>
  <si>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</si>
  <si>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</si>
  <si>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</si>
  <si>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</si>
  <si>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</si>
  <si>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</si>
  <si>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</si>
  <si>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</si>
  <si>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</si>
  <si>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</si>
  <si>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</si>
  <si>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</si>
  <si>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</si>
  <si>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</si>
  <si>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</si>
  <si>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</si>
  <si>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</si>
  <si>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</si>
  <si>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</si>
  <si>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</si>
  <si>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</si>
  <si>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</si>
  <si>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</si>
  <si>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</si>
  <si>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</si>
  <si>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</si>
  <si>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</si>
  <si>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</si>
  <si>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</si>
  <si>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</si>
  <si>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</si>
  <si>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</si>
  <si>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</si>
  <si>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</si>
  <si>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</si>
  <si>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</si>
  <si>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</si>
  <si>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</si>
  <si>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</si>
  <si>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</si>
  <si>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</si>
  <si>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</si>
  <si>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</si>
  <si>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</si>
  <si>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</si>
  <si>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</si>
  <si>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</si>
  <si>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</si>
  <si>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</si>
  <si>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</si>
  <si>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</si>
  <si>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</si>
  <si>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</si>
  <si>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</si>
  <si>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</si>
  <si>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</si>
  <si>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</si>
  <si>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</si>
  <si>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</si>
  <si>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</si>
  <si>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</si>
  <si>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</si>
  <si>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</si>
  <si>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</si>
  <si>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</si>
  <si>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</si>
  <si>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</si>
  <si>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</si>
  <si>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</si>
  <si>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</si>
  <si>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</si>
  <si>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</si>
  <si>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</si>
  <si>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</si>
  <si>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</si>
  <si>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</si>
  <si>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</si>
  <si>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</si>
  <si>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</si>
  <si>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</si>
  <si>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</si>
  <si>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</si>
  <si>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</si>
  <si>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</si>
  <si>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</si>
  <si>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</si>
  <si>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</si>
  <si>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</si>
  <si>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</si>
  <si>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</si>
  <si>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</si>
  <si>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</si>
  <si>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</si>
  <si>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</si>
  <si>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</si>
  <si>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</si>
  <si>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</si>
  <si>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</si>
  <si>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</si>
  <si>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</si>
  <si>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</si>
  <si>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</si>
  <si>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</si>
  <si>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</si>
  <si>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</si>
  <si>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</si>
  <si>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</si>
  <si>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</si>
  <si>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</si>
  <si>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</si>
  <si>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</si>
  <si>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</si>
  <si>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</si>
  <si>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</si>
  <si>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</si>
  <si>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</si>
  <si>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</si>
  <si>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</si>
  <si>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</si>
  <si>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</si>
  <si>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</si>
  <si>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</si>
  <si>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</si>
  <si>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</si>
  <si>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</si>
  <si>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</si>
  <si>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</si>
  <si>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</si>
  <si>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</si>
  <si>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</si>
  <si>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</si>
  <si>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</si>
  <si>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</si>
  <si>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</si>
  <si>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</si>
  <si>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</si>
  <si>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</si>
  <si>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</si>
  <si>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</si>
  <si>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</si>
  <si>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</si>
  <si>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</si>
  <si>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</si>
  <si>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</si>
  <si>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</si>
  <si>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</si>
  <si>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</si>
  <si>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</si>
  <si>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</si>
  <si>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</si>
  <si>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</si>
  <si>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</si>
  <si>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</si>
  <si>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</si>
  <si>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</si>
  <si>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</si>
  <si>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</si>
  <si>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</si>
  <si>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</si>
  <si>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</si>
  <si>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</si>
  <si>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</si>
  <si>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</si>
  <si>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</si>
  <si>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</si>
  <si>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</si>
  <si>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</si>
  <si>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</si>
  <si>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</si>
  <si>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</si>
  <si>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</si>
  <si>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</si>
  <si>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</si>
  <si>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</si>
  <si>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</si>
  <si>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</si>
  <si>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</si>
  <si>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</si>
  <si>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</si>
  <si>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</si>
  <si>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</si>
  <si>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</si>
  <si>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</si>
  <si>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</si>
  <si>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</si>
  <si>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</si>
  <si>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</si>
  <si>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</si>
  <si>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</si>
  <si>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</si>
  <si>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</si>
  <si>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</si>
  <si>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</si>
  <si>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</si>
  <si>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</si>
  <si>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</si>
  <si>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</si>
  <si>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</si>
  <si>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</si>
  <si>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</si>
  <si>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</si>
  <si>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</si>
  <si>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</si>
  <si>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</si>
  <si>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</si>
  <si>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</si>
  <si>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</si>
  <si>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</si>
  <si>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</si>
  <si>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</si>
  <si>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</si>
  <si>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</si>
  <si>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</si>
  <si>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</si>
  <si>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</si>
  <si>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</si>
  <si>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</si>
  <si>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</si>
  <si>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</si>
  <si>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</si>
  <si>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</si>
  <si>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</si>
  <si>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</si>
  <si>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</si>
  <si>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</si>
  <si>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</si>
  <si>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</si>
  <si>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</si>
  <si>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</si>
  <si>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</si>
  <si>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</si>
  <si>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</si>
  <si>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</si>
  <si>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</si>
  <si>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</si>
  <si>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</si>
  <si>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</si>
  <si>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</si>
  <si>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</si>
  <si>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</si>
  <si>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</si>
  <si>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</si>
  <si>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</si>
  <si>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</si>
  <si>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</si>
  <si>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</si>
  <si>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</si>
  <si>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</si>
  <si>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</si>
  <si>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</si>
  <si>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</si>
  <si>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</si>
  <si>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</si>
  <si>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</si>
  <si>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</si>
  <si>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</si>
  <si>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</si>
  <si>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</si>
  <si>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</si>
  <si>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</si>
  <si>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</si>
  <si>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</si>
  <si>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</si>
  <si>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</si>
  <si>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</si>
  <si>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</si>
  <si>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</si>
  <si>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</si>
  <si>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</si>
  <si>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</si>
  <si>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</si>
  <si>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</si>
  <si>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</si>
  <si>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</si>
  <si>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</si>
  <si>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</si>
  <si>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</si>
  <si>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</si>
  <si>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</si>
  <si>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</si>
  <si>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</si>
  <si>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</si>
  <si>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</si>
  <si>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</si>
  <si>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</si>
  <si>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</si>
  <si>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</si>
  <si>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</si>
  <si>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</si>
  <si>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</si>
  <si>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</si>
  <si>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</si>
  <si>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</si>
  <si>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</si>
  <si>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</si>
  <si>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</si>
  <si>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</si>
  <si>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</si>
  <si>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</si>
  <si>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</si>
  <si>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</si>
  <si>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</si>
  <si>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</si>
  <si>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</si>
  <si>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</si>
  <si>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</si>
  <si>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</si>
  <si>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</si>
  <si>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</si>
  <si>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</si>
  <si>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</si>
  <si>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</si>
  <si>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</si>
  <si>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</si>
  <si>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</si>
  <si>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</si>
  <si>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</si>
  <si>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</si>
  <si>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</si>
  <si>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</si>
  <si>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</si>
  <si>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</si>
  <si>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</si>
  <si>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</si>
  <si>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</si>
  <si>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</si>
  <si>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</si>
  <si>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</si>
  <si>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</si>
  <si>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</si>
  <si>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</si>
  <si>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</si>
  <si>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</si>
  <si>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</si>
  <si>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</si>
  <si>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</si>
  <si>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</si>
  <si>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</si>
  <si>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</si>
  <si>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</si>
  <si>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</si>
  <si>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</si>
  <si>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</si>
  <si>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</si>
  <si>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</si>
  <si>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</si>
  <si>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</si>
  <si>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</si>
  <si>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</si>
  <si>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</si>
  <si>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</si>
  <si>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</si>
  <si>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</si>
  <si>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</si>
  <si>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</si>
  <si>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</si>
  <si>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</si>
  <si>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</si>
  <si>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</si>
  <si>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</si>
  <si>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</si>
  <si>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</si>
  <si>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</si>
  <si>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</si>
  <si>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</si>
  <si>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</si>
  <si>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</si>
  <si>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</si>
  <si>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</si>
  <si>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</si>
  <si>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</si>
  <si>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</si>
  <si>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</si>
  <si>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</si>
  <si>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</si>
  <si>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</si>
  <si>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</si>
  <si>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</si>
  <si>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</si>
  <si>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</si>
  <si>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</si>
  <si>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</si>
  <si>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</si>
  <si>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</si>
  <si>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</si>
  <si>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</si>
  <si>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</si>
  <si>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</si>
  <si>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</si>
  <si>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</si>
  <si>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</si>
  <si>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</si>
  <si>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</si>
  <si>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</si>
  <si>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</si>
  <si>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</si>
  <si>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</si>
  <si>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</si>
  <si>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</si>
  <si>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</si>
  <si>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</si>
  <si>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</si>
  <si>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</si>
  <si>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</si>
  <si>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</si>
  <si>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</si>
  <si>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</si>
  <si>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</si>
  <si>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</si>
  <si>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</si>
  <si>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</si>
  <si>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</si>
  <si>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</si>
  <si>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</si>
  <si>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</si>
  <si>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</si>
  <si>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</si>
  <si>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</si>
  <si>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</si>
  <si>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</si>
  <si>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</si>
  <si>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</si>
  <si>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</si>
  <si>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</si>
  <si>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</si>
  <si>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</si>
  <si>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</si>
  <si>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</si>
  <si>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</si>
  <si>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</si>
  <si>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</si>
  <si>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</si>
  <si>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</si>
  <si>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</si>
  <si>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</si>
  <si>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</si>
  <si>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</si>
  <si>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</si>
  <si>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</si>
  <si>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</si>
  <si>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</si>
  <si>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</si>
  <si>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</si>
  <si>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</si>
  <si>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</si>
  <si>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</si>
  <si>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</si>
  <si>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</si>
  <si>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</si>
  <si>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</si>
  <si>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</si>
  <si>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</si>
  <si>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</si>
  <si>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</si>
  <si>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</si>
  <si>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</si>
  <si>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</si>
  <si>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</si>
  <si>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</si>
  <si>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</si>
  <si>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</si>
  <si>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</si>
  <si>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</si>
  <si>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</si>
  <si>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</si>
  <si>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</si>
  <si>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</si>
  <si>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</si>
  <si>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</si>
  <si>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</si>
  <si>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</si>
  <si>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</si>
  <si>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</si>
  <si>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</si>
  <si>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</si>
  <si>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</si>
  <si>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</si>
  <si>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</si>
  <si>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</si>
  <si>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</si>
  <si>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</si>
  <si>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</si>
  <si>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</si>
  <si>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</si>
  <si>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</si>
  <si>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</si>
  <si>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</si>
  <si>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</si>
  <si>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</si>
  <si>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</si>
  <si>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</si>
  <si>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</si>
  <si>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</si>
  <si>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</si>
  <si>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</si>
  <si>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</si>
  <si>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</si>
  <si>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</si>
  <si>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</si>
  <si>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</si>
  <si>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</si>
  <si>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</si>
  <si>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</si>
  <si>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</si>
  <si>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</si>
  <si>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</si>
  <si>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</si>
  <si>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</si>
  <si>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</si>
  <si>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</si>
  <si>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</si>
  <si>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</si>
  <si>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</si>
  <si>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</si>
  <si>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</si>
  <si>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</si>
  <si>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</si>
  <si>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</si>
  <si>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</si>
  <si>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</si>
  <si>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</si>
  <si>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</si>
  <si>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</si>
  <si>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</si>
  <si>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</si>
  <si>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</si>
  <si>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</si>
  <si>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</si>
  <si>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</si>
  <si>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</si>
  <si>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</si>
  <si>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</si>
  <si>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</si>
  <si>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</si>
  <si>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</si>
  <si>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</si>
  <si>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</si>
  <si>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</si>
  <si>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</si>
  <si>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</si>
  <si>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</si>
  <si>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</si>
  <si>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</si>
  <si>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</si>
  <si>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</si>
  <si>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</si>
  <si>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</si>
  <si>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</si>
  <si>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</si>
  <si>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</si>
  <si>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</si>
  <si>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</si>
  <si>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</si>
  <si>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</si>
  <si>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</si>
  <si>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</si>
  <si>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</si>
  <si>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</si>
  <si>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</si>
  <si>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</si>
  <si>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</si>
  <si>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</si>
  <si>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</si>
  <si>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</si>
  <si>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</si>
  <si>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</si>
  <si>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</si>
  <si>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</si>
  <si>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</si>
  <si>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</si>
  <si>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</si>
  <si>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</si>
  <si>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</si>
  <si>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</si>
  <si>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</si>
  <si>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</si>
  <si>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</si>
  <si>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</si>
  <si>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</si>
  <si>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</si>
  <si>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</si>
  <si>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</si>
  <si>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</si>
  <si>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</si>
  <si>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</si>
  <si>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</si>
  <si>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</si>
  <si>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</si>
  <si>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</si>
  <si>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</si>
  <si>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</si>
  <si>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</si>
  <si>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</si>
  <si>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</si>
  <si>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</si>
  <si>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</si>
  <si>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</si>
  <si>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</si>
  <si>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</si>
  <si>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</si>
  <si>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</si>
  <si>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</si>
  <si>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</si>
  <si>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</si>
  <si>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</si>
  <si>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</si>
  <si>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</si>
  <si>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</si>
  <si>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</si>
  <si>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</si>
  <si>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</si>
  <si>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</si>
  <si>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</si>
  <si>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</si>
  <si>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</si>
  <si>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</si>
  <si>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</si>
  <si>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</si>
  <si>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</si>
  <si>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</si>
  <si>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</si>
  <si>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</si>
  <si>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</si>
  <si>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</si>
  <si>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</si>
  <si>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</si>
  <si>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</si>
  <si>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</si>
  <si>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</si>
  <si>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</si>
  <si>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</si>
  <si>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</si>
  <si>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</si>
  <si>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</si>
  <si>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</si>
  <si>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</si>
  <si>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</si>
  <si>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</si>
  <si>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</si>
  <si>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</si>
  <si>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</si>
  <si>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</si>
  <si>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</si>
  <si>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</si>
  <si>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</si>
  <si>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</si>
  <si>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</si>
  <si>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</si>
  <si>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</si>
  <si>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</si>
  <si>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</si>
  <si>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</si>
  <si>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</si>
  <si>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</si>
  <si>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</si>
  <si>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</si>
  <si>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</si>
  <si>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</si>
  <si>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</si>
  <si>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</si>
  <si>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</si>
  <si>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</si>
  <si>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</si>
  <si>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</si>
  <si>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</si>
  <si>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</si>
  <si>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</si>
  <si>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</si>
  <si>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</si>
  <si>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</si>
  <si>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</si>
  <si>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</si>
  <si>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</si>
  <si>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</si>
  <si>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</si>
  <si>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</si>
  <si>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</si>
  <si>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</si>
  <si>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</si>
  <si>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</si>
  <si>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</si>
  <si>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</si>
  <si>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</si>
  <si>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</si>
  <si>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</si>
  <si>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</si>
  <si>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</si>
  <si>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</si>
  <si>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</si>
  <si>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</si>
  <si>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</si>
  <si>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</si>
  <si>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</si>
  <si>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</si>
  <si>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</si>
  <si>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</si>
  <si>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</si>
  <si>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</si>
  <si>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</si>
  <si>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</si>
  <si>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</si>
  <si>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</si>
  <si>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</si>
  <si>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</si>
  <si>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</si>
  <si>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</si>
  <si>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</si>
  <si>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</si>
  <si>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</si>
  <si>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</si>
  <si>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</si>
  <si>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</si>
  <si>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</si>
  <si>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</si>
  <si>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</si>
  <si>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</si>
  <si>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</si>
  <si>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</si>
  <si>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</si>
  <si>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</si>
  <si>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</si>
  <si>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</si>
  <si>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</si>
  <si>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</si>
  <si>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</si>
  <si>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</si>
  <si>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</si>
  <si>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</si>
  <si>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</si>
  <si>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</si>
  <si>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</si>
  <si>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</si>
  <si>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</si>
  <si>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</si>
  <si>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</si>
  <si>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</si>
  <si>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</si>
  <si>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</si>
  <si>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</si>
  <si>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</si>
  <si>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</si>
  <si>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</si>
  <si>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</si>
  <si>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</si>
  <si>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</si>
  <si>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</si>
  <si>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</si>
  <si>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</si>
  <si>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</si>
  <si>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</si>
  <si>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</si>
  <si>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</si>
  <si>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</si>
  <si>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</si>
  <si>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</si>
  <si>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</si>
  <si>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</si>
  <si>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</si>
  <si>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</si>
  <si>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</si>
  <si>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</si>
  <si>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</si>
  <si>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</si>
  <si>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</si>
  <si>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</si>
  <si>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</si>
  <si>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</si>
  <si>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</si>
  <si>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</si>
  <si>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</si>
  <si>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</si>
  <si>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</si>
  <si>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</si>
  <si>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</si>
  <si>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</si>
  <si>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</si>
  <si>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</si>
  <si>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</si>
  <si>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</si>
  <si>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</si>
  <si>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</si>
  <si>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</si>
  <si>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</si>
  <si>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</si>
  <si>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</si>
  <si>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</si>
  <si>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</si>
  <si>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</si>
  <si>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</si>
  <si>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</si>
  <si>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</si>
  <si>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</si>
  <si>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</si>
  <si>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</si>
  <si>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</si>
  <si>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</si>
  <si>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</si>
  <si>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</si>
  <si>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</si>
  <si>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</si>
  <si>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</si>
  <si>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</si>
  <si>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</si>
  <si>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</si>
  <si>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</si>
  <si>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</si>
  <si>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</si>
  <si>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</si>
  <si>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</si>
  <si>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</si>
  <si>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</si>
  <si>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</si>
  <si>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</si>
  <si>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</si>
  <si>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</si>
  <si>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</si>
  <si>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</si>
  <si>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</si>
  <si>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</si>
  <si>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</si>
  <si>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</si>
  <si>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</si>
  <si>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</si>
  <si>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</si>
  <si>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</si>
  <si>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</si>
  <si>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</si>
  <si>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</si>
  <si>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</si>
  <si>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</si>
  <si>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</si>
  <si>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</si>
  <si>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</si>
  <si>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</si>
  <si>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</si>
  <si>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</si>
  <si>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</si>
  <si>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</si>
  <si>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</si>
  <si>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</si>
  <si>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</si>
  <si>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</si>
  <si>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</si>
  <si>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</si>
  <si>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</si>
  <si>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</si>
  <si>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</si>
  <si>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</si>
  <si>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</si>
  <si>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</si>
  <si>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</si>
  <si>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</si>
  <si>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</si>
  <si>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</si>
  <si>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</si>
  <si>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</si>
  <si>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</si>
  <si>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</si>
  <si>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</si>
  <si>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</si>
  <si>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</si>
  <si>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</si>
  <si>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</si>
  <si>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</si>
  <si>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</si>
  <si>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</si>
  <si>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</si>
  <si>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</si>
  <si>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</si>
  <si>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</si>
  <si>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</si>
  <si>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</si>
  <si>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</si>
  <si>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</si>
  <si>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</si>
  <si>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</si>
  <si>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</si>
  <si>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</si>
  <si>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</si>
  <si>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</si>
  <si>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</si>
  <si>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</si>
  <si>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</si>
  <si>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</si>
  <si>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</si>
  <si>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</si>
  <si>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</si>
  <si>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</si>
  <si>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</si>
  <si>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</si>
  <si>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</si>
  <si>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</si>
  <si>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</si>
  <si>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</si>
  <si>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</si>
  <si>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</si>
  <si>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</si>
  <si>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</si>
  <si>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</si>
  <si>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</si>
  <si>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</si>
  <si>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</si>
  <si>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</si>
  <si>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</si>
  <si>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</si>
  <si>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</si>
  <si>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</si>
  <si>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</si>
  <si>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</si>
  <si>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</si>
  <si>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</si>
  <si>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</si>
  <si>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</si>
  <si>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</si>
  <si>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</si>
  <si>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</si>
  <si>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</si>
  <si>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</si>
  <si>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</si>
  <si>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</si>
  <si>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</si>
  <si>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</si>
  <si>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</si>
  <si>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</si>
  <si>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</si>
  <si>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</si>
  <si>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</si>
  <si>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</si>
  <si>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</si>
  <si>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</si>
  <si>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</si>
  <si>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</si>
  <si>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</si>
  <si>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</si>
  <si>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</si>
  <si>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</si>
  <si>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</si>
  <si>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</si>
  <si>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</si>
  <si>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</si>
  <si>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</si>
  <si>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</si>
  <si>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</si>
  <si>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</si>
  <si>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</si>
  <si>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</si>
  <si>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</si>
  <si>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</si>
  <si>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</si>
  <si>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</si>
  <si>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</si>
  <si>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</si>
  <si>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</si>
  <si>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</si>
  <si>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</si>
  <si>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</si>
  <si>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</si>
  <si>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</si>
  <si>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</si>
  <si>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</si>
  <si>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</si>
  <si>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</si>
  <si>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</si>
  <si>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</si>
  <si>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</si>
  <si>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</si>
  <si>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</si>
  <si>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</si>
  <si>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</si>
  <si>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</si>
  <si>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</si>
  <si>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</si>
  <si>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</si>
  <si>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</si>
  <si>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</si>
  <si>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</si>
  <si>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</si>
  <si>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</si>
  <si>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</si>
  <si>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</si>
  <si>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</si>
  <si>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</si>
  <si>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</si>
  <si>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</si>
  <si>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</si>
  <si>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</si>
  <si>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</si>
  <si>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</si>
  <si>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</si>
  <si>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</si>
  <si>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</si>
  <si>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</si>
  <si>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</si>
  <si>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</si>
  <si>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</si>
  <si>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</si>
  <si>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</si>
  <si>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</si>
  <si>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</si>
  <si>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</si>
  <si>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</si>
  <si>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</si>
  <si>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</si>
  <si>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</si>
  <si>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</si>
  <si>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</si>
  <si>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</si>
  <si>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</si>
  <si>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</si>
  <si>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</si>
  <si>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</si>
  <si>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</si>
  <si>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</si>
  <si>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</si>
  <si>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</si>
  <si>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</si>
  <si>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</si>
  <si>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</si>
  <si>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</si>
  <si>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</si>
  <si>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</si>
  <si>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</si>
  <si>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</si>
  <si>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</si>
  <si>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</si>
  <si>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</si>
  <si>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</si>
  <si>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</si>
  <si>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</si>
  <si>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</si>
  <si>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</si>
  <si>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</si>
  <si>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</si>
  <si>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</si>
  <si>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</si>
  <si>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</si>
  <si>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</si>
  <si>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</si>
  <si>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</si>
  <si>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</si>
  <si>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</si>
  <si>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</si>
  <si>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</si>
  <si>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</si>
  <si>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</si>
  <si>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</si>
  <si>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</si>
  <si>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</si>
  <si>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</si>
  <si>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</si>
  <si>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</si>
  <si>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</si>
  <si>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</si>
  <si>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</si>
  <si>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</si>
  <si>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</si>
  <si>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</si>
  <si>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</si>
  <si>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</si>
  <si>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</si>
  <si>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</si>
  <si>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</si>
  <si>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</si>
  <si>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</si>
  <si>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</si>
  <si>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</si>
  <si>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</si>
  <si>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</si>
  <si>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</si>
  <si>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</si>
  <si>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</si>
  <si>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</si>
  <si>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</si>
  <si>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</si>
  <si>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</si>
  <si>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</si>
  <si>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</si>
  <si>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</si>
  <si>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</si>
  <si>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</si>
  <si>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</si>
  <si>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</si>
  <si>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</si>
  <si>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</si>
  <si>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</si>
  <si>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</si>
  <si>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</si>
  <si>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</si>
  <si>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</si>
  <si>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</si>
  <si>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</si>
  <si>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</si>
  <si>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</si>
  <si>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</si>
  <si>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</si>
  <si>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</si>
  <si>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</si>
  <si>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</si>
  <si>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</si>
  <si>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</si>
  <si>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</si>
  <si>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</si>
  <si>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</si>
  <si>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</si>
  <si>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</si>
  <si>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</si>
  <si>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</si>
  <si>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</si>
  <si>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</si>
  <si>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</si>
  <si>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</si>
  <si>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</si>
  <si>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</si>
  <si>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</si>
  <si>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</si>
  <si>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</si>
  <si>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</si>
  <si>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</si>
  <si>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</si>
  <si>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</si>
  <si>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</si>
  <si>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</si>
  <si>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</si>
  <si>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</si>
  <si>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</si>
  <si>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</si>
  <si>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</si>
  <si>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</si>
  <si>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</si>
  <si>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</si>
  <si>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</si>
  <si>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</si>
  <si>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</si>
  <si>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</si>
  <si>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</si>
  <si>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</si>
  <si>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</si>
  <si>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</si>
  <si>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</si>
  <si>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</si>
  <si>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</si>
  <si>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</si>
  <si>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</si>
  <si>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</si>
  <si>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</si>
  <si>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</si>
  <si>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</si>
  <si>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</si>
  <si>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</si>
  <si>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</si>
  <si>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</si>
  <si>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</si>
  <si>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</si>
  <si>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</si>
  <si>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</si>
  <si>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</si>
  <si>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</si>
  <si>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</si>
  <si>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</si>
  <si>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</si>
  <si>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</si>
  <si>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</si>
  <si>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</si>
  <si>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</si>
  <si>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</si>
  <si>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</si>
  <si>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</si>
  <si>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</si>
  <si>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</si>
  <si>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</si>
  <si>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</si>
  <si>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</si>
  <si>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</si>
  <si>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</si>
  <si>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</si>
  <si>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</si>
  <si>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</si>
  <si>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</si>
  <si>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</si>
  <si>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</si>
  <si>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</si>
  <si>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</si>
  <si>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</si>
  <si>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</si>
  <si>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</si>
  <si>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</si>
  <si>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</si>
  <si>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</si>
  <si>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</si>
  <si>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</si>
  <si>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</si>
  <si>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</si>
  <si>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</si>
  <si>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</si>
  <si>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</si>
  <si>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</si>
  <si>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</si>
  <si>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</si>
  <si>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</si>
  <si>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</si>
  <si>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</si>
  <si>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</si>
  <si>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</si>
  <si>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</si>
  <si>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</si>
  <si>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</si>
  <si>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</si>
  <si>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</si>
  <si>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</si>
  <si>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</si>
  <si>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</si>
  <si>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</si>
  <si>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</si>
  <si>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</si>
  <si>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</si>
  <si>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</si>
  <si>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</si>
  <si>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</si>
  <si>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</si>
  <si>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</si>
  <si>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</si>
  <si>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</si>
  <si>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</si>
  <si>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</si>
  <si>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</si>
  <si>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</si>
  <si>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</si>
  <si>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</si>
  <si>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</si>
  <si>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</si>
  <si>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</si>
  <si>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</si>
  <si>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</si>
  <si>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</si>
  <si>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</si>
  <si>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</si>
  <si>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</si>
  <si>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</si>
  <si>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</si>
  <si>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</si>
  <si>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</si>
  <si>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</si>
  <si>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</si>
  <si>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</si>
  <si>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</si>
  <si>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</si>
  <si>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</si>
  <si>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</si>
  <si>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</si>
  <si>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</si>
  <si>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</si>
  <si>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</si>
  <si>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</si>
  <si>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</si>
  <si>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</si>
  <si>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</si>
  <si>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</si>
  <si>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</si>
  <si>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</si>
  <si>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</si>
  <si>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</si>
  <si>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</si>
  <si>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</si>
  <si>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</si>
  <si>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</si>
  <si>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</si>
  <si>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</si>
  <si>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</si>
  <si>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</si>
  <si>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</si>
  <si>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</si>
  <si>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</si>
  <si>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</si>
  <si>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</si>
  <si>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</si>
  <si>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</si>
  <si>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</si>
  <si>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</si>
  <si>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</si>
  <si>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</si>
  <si>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</si>
  <si>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</si>
  <si>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</si>
  <si>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</si>
  <si>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</si>
  <si>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</si>
  <si>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</si>
  <si>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</si>
  <si>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</si>
  <si>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</si>
  <si>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</si>
  <si>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</si>
  <si>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</si>
  <si>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</si>
  <si>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</si>
  <si>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</si>
  <si>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</si>
  <si>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</si>
  <si>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</si>
  <si>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</si>
  <si>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</si>
  <si>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</si>
  <si>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</si>
  <si>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</si>
  <si>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</si>
  <si>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</si>
  <si>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</si>
  <si>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</si>
  <si>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</si>
  <si>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</si>
  <si>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</si>
  <si>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</si>
  <si>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</si>
  <si>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</si>
  <si>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</si>
  <si>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</si>
  <si>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</si>
  <si>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</si>
  <si>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</si>
  <si>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</si>
  <si>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</si>
  <si>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</si>
  <si>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</si>
  <si>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</si>
  <si>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</si>
  <si>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</si>
  <si>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</si>
  <si>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</si>
  <si>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</si>
  <si>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</si>
  <si>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</si>
  <si>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</si>
  <si>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</si>
  <si>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</si>
  <si>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</si>
  <si>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</si>
  <si>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</si>
  <si>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</si>
  <si>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</si>
  <si>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</si>
  <si>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</si>
  <si>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</si>
  <si>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</si>
  <si>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</si>
  <si>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</si>
  <si>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</si>
  <si>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</si>
  <si>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</si>
  <si>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</si>
  <si>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</si>
  <si>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</si>
  <si>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</si>
  <si>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</si>
  <si>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</si>
  <si>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</si>
  <si>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</si>
  <si>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</si>
  <si>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</si>
  <si>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</si>
  <si>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</si>
  <si>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</si>
  <si>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</si>
  <si>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</si>
  <si>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</si>
  <si>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</si>
  <si>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</si>
  <si>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</si>
  <si>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</si>
  <si>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</si>
  <si>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</si>
  <si>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</si>
  <si>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</si>
  <si>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</si>
  <si>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</si>
  <si>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</si>
  <si>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</si>
  <si>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</si>
  <si>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</si>
  <si>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</si>
  <si>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</si>
  <si>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</si>
  <si>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</si>
  <si>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</si>
  <si>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</si>
  <si>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</si>
  <si>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</si>
  <si>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</si>
  <si>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</si>
  <si>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</si>
  <si>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</si>
  <si>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</si>
  <si>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</si>
  <si>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</si>
  <si>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</si>
  <si>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</si>
  <si>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</si>
  <si>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</si>
  <si>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</si>
  <si>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</si>
  <si>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</si>
  <si>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</si>
  <si>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</si>
  <si>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</si>
  <si>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</si>
  <si>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</si>
  <si>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</si>
  <si>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</si>
  <si>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</si>
  <si>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</si>
  <si>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</si>
  <si>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</si>
  <si>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</si>
  <si>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</si>
  <si>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</si>
  <si>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</si>
  <si>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</si>
  <si>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</si>
  <si>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</si>
  <si>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</si>
  <si>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</si>
  <si>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</si>
  <si>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</si>
  <si>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</si>
  <si>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</si>
  <si>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</si>
  <si>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</si>
  <si>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</si>
  <si>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</si>
  <si>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</si>
  <si>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</si>
  <si>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</si>
  <si>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</si>
  <si>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</si>
  <si>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</si>
  <si>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</si>
  <si>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</si>
  <si>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</si>
  <si>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</si>
  <si>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</si>
  <si>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</si>
  <si>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</si>
  <si>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</si>
  <si>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</si>
  <si>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</si>
  <si>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</si>
  <si>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</si>
  <si>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</si>
  <si>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</si>
  <si>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</si>
  <si>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</si>
  <si>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</si>
  <si>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</si>
  <si>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</si>
  <si>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</si>
  <si>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</si>
  <si>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</si>
  <si>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</si>
  <si>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</si>
  <si>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</si>
  <si>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</si>
  <si>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</si>
  <si>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</si>
  <si>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</si>
  <si>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</si>
  <si>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</si>
  <si>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</si>
  <si>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</si>
  <si>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</si>
  <si>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</si>
  <si>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</si>
  <si>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</si>
  <si>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</si>
  <si>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</si>
  <si>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</si>
  <si>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</si>
  <si>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</si>
  <si>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</si>
  <si>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</si>
  <si>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</si>
  <si>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</si>
  <si>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</si>
  <si>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</si>
  <si>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</si>
  <si>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</si>
  <si>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</si>
  <si>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</si>
  <si>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</si>
  <si>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</si>
  <si>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</si>
  <si>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</si>
  <si>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</si>
  <si>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</si>
  <si>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</si>
  <si>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</si>
  <si>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</si>
  <si>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</si>
  <si>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</si>
  <si>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</si>
  <si>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</si>
  <si>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</si>
  <si>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</si>
  <si>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</si>
  <si>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</si>
  <si>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</si>
  <si>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</si>
  <si>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</si>
  <si>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</si>
  <si>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</si>
  <si>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</si>
  <si>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</si>
  <si>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</si>
  <si>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</si>
  <si>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</si>
  <si>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</si>
  <si>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</si>
  <si>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</si>
  <si>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</si>
  <si>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</si>
  <si>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</si>
  <si>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</si>
  <si>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</si>
  <si>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</si>
  <si>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</si>
  <si>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</si>
  <si>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</si>
  <si>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</si>
  <si>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</si>
  <si>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</si>
  <si>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</si>
  <si>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</si>
  <si>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</si>
  <si>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</si>
  <si>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</si>
  <si>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</si>
  <si>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</si>
  <si>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</si>
  <si>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</si>
  <si>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</si>
  <si>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</si>
  <si>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</si>
  <si>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</si>
  <si>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</si>
  <si>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</si>
  <si>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</si>
  <si>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</si>
  <si>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</si>
  <si>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</si>
  <si>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</si>
  <si>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</si>
  <si>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</si>
  <si>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</si>
  <si>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</si>
  <si>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</si>
  <si>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</si>
  <si>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</si>
  <si>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</si>
  <si>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</si>
  <si>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</si>
  <si>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</si>
  <si>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</si>
  <si>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</si>
  <si>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</si>
  <si>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</si>
  <si>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</si>
  <si>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</si>
  <si>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</si>
  <si>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</si>
  <si>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</si>
  <si>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</si>
  <si>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</si>
  <si>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</si>
  <si>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</si>
  <si>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</si>
  <si>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</si>
  <si>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</si>
  <si>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</si>
  <si>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</si>
  <si>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</si>
  <si>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</si>
  <si>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</si>
  <si>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</si>
  <si>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</si>
  <si>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</si>
  <si>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</si>
  <si>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</si>
  <si>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</si>
  <si>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</si>
  <si>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</si>
  <si>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</si>
  <si>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</si>
  <si>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</si>
  <si>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</si>
  <si>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</si>
  <si>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</si>
  <si>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</si>
  <si>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</si>
  <si>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</si>
  <si>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</si>
  <si>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</si>
  <si>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</si>
  <si>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</si>
  <si>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</si>
  <si>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</si>
  <si>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</si>
  <si>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</si>
  <si>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</si>
  <si>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</si>
  <si>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</si>
  <si>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</si>
  <si>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</si>
  <si>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</si>
  <si>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</si>
  <si>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</si>
  <si>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</si>
  <si>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</si>
  <si>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</si>
  <si>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</si>
  <si>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</si>
  <si>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</si>
  <si>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</si>
  <si>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</si>
  <si>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</si>
  <si>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</si>
  <si>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</si>
  <si>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</si>
  <si>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</si>
  <si>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</si>
  <si>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</si>
  <si>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</si>
  <si>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</si>
  <si>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</si>
  <si>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</si>
  <si>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</si>
  <si>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</si>
  <si>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</si>
  <si>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</si>
  <si>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</si>
  <si>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</si>
  <si>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</si>
  <si>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</si>
  <si>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</si>
  <si>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</si>
  <si>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</si>
  <si>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</si>
  <si>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</si>
  <si>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</si>
  <si>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</si>
  <si>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</si>
  <si>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</si>
  <si>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</si>
  <si>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</si>
  <si>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</si>
  <si>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</si>
  <si>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</si>
  <si>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</si>
  <si>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</si>
  <si>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</si>
  <si>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</si>
  <si>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</si>
  <si>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</si>
  <si>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</si>
  <si>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</si>
  <si>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</si>
  <si>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</si>
  <si>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</si>
  <si>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</si>
  <si>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</si>
  <si>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</si>
  <si>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</si>
  <si>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</si>
  <si>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</si>
  <si>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</si>
  <si>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</si>
  <si>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</si>
  <si>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</si>
  <si>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</si>
  <si>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</si>
  <si>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</si>
  <si>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</si>
  <si>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</si>
  <si>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</si>
  <si>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</si>
  <si>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</si>
  <si>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</si>
  <si>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</si>
  <si>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</si>
  <si>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</si>
  <si>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</si>
  <si>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</si>
  <si>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</si>
  <si>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</si>
  <si>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</si>
  <si>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</si>
  <si>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</si>
  <si>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</si>
  <si>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</si>
  <si>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</si>
  <si>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</si>
  <si>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</si>
  <si>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</si>
  <si>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</si>
  <si>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</si>
  <si>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</si>
  <si>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</si>
  <si>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</si>
  <si>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</si>
  <si>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</si>
  <si>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</si>
  <si>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</si>
  <si>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</si>
  <si>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</si>
  <si>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</si>
  <si>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</si>
  <si>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</si>
  <si>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</si>
  <si>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</si>
  <si>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</si>
  <si>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</si>
  <si>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</si>
  <si>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</si>
  <si>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</si>
  <si>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</si>
  <si>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</si>
  <si>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</si>
  <si>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</si>
  <si>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</si>
  <si>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</si>
  <si>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</si>
  <si>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</si>
  <si>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</si>
  <si>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</si>
  <si>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</si>
  <si>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</si>
  <si>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</si>
  <si>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</si>
  <si>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</si>
  <si>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</si>
  <si>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</si>
  <si>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</si>
  <si>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</si>
  <si>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</si>
  <si>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</si>
  <si>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</si>
  <si>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</si>
  <si>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</si>
  <si>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</si>
  <si>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</si>
  <si>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</si>
  <si>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</si>
  <si>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</si>
  <si>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</si>
  <si>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</si>
  <si>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</si>
  <si>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</si>
  <si>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</si>
  <si>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</si>
  <si>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</si>
  <si>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</si>
  <si>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</si>
  <si>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</si>
  <si>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</si>
  <si>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</si>
  <si>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</si>
  <si>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</si>
  <si>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</si>
  <si>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</si>
  <si>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</si>
  <si>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</si>
  <si>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</si>
  <si>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</si>
  <si>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</si>
  <si>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</si>
  <si>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</si>
  <si>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</si>
  <si>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</si>
  <si>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</si>
  <si>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</si>
  <si>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</si>
  <si>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</si>
  <si>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</si>
  <si>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</si>
  <si>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</si>
  <si>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</si>
  <si>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</si>
  <si>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</si>
  <si>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</si>
  <si>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</si>
  <si>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</si>
  <si>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</si>
  <si>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</si>
  <si>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</si>
  <si>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</si>
  <si>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</si>
  <si>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</si>
  <si>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</si>
  <si>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</si>
  <si>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</si>
  <si>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</si>
  <si>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</si>
  <si>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</si>
  <si>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</si>
  <si>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</si>
  <si>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</si>
  <si>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</si>
  <si>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</si>
  <si>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</si>
  <si>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</si>
  <si>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</si>
  <si>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</si>
  <si>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</si>
  <si>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</si>
  <si>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</si>
  <si>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</si>
  <si>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</si>
  <si>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</si>
  <si>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</si>
  <si>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</si>
  <si>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</si>
  <si>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</si>
  <si>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</si>
  <si>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</si>
  <si>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</si>
  <si>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</si>
  <si>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</si>
  <si>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</si>
  <si>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</si>
  <si>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</si>
  <si>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</si>
  <si>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</si>
  <si>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</si>
  <si>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</si>
  <si>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</si>
  <si>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</si>
  <si>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</si>
  <si>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</si>
  <si>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</si>
  <si>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</si>
  <si>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</si>
  <si>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</si>
  <si>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</si>
  <si>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</si>
  <si>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</si>
  <si>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</si>
  <si>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</si>
  <si>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</si>
  <si>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</si>
  <si>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</si>
  <si>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</si>
  <si>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</si>
  <si>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</si>
  <si>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</si>
  <si>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</si>
  <si>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</si>
  <si>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</si>
  <si>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</si>
  <si>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</si>
  <si>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</si>
  <si>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</si>
  <si>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</si>
  <si>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</si>
  <si>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</si>
  <si>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</si>
  <si>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</si>
  <si>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</si>
  <si>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</si>
  <si>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</si>
  <si>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</si>
  <si>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</si>
  <si>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</si>
  <si>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</si>
  <si>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</si>
  <si>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</si>
  <si>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</si>
  <si>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</si>
  <si>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</si>
  <si>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</si>
  <si>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</si>
  <si>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</si>
  <si>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</si>
  <si>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</si>
  <si>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</si>
  <si>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</si>
  <si>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</si>
  <si>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</si>
  <si>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</si>
  <si>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</si>
  <si>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</si>
  <si>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</si>
  <si>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</si>
  <si>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</si>
  <si>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</si>
  <si>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</si>
  <si>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</si>
  <si>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</si>
  <si>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</si>
  <si>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</si>
  <si>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</si>
  <si>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</si>
  <si>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</si>
  <si>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</si>
  <si>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</si>
  <si>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</si>
  <si>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</si>
  <si>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</si>
  <si>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</si>
  <si>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</si>
  <si>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</si>
  <si>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</si>
  <si>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</si>
  <si>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</si>
  <si>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</si>
  <si>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</si>
  <si>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</si>
  <si>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</si>
  <si>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</si>
  <si>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</si>
  <si>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</si>
  <si>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</si>
  <si>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</si>
  <si>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</si>
  <si>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</si>
  <si>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</si>
  <si>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</si>
  <si>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</si>
  <si>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</si>
  <si>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</si>
  <si>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</si>
  <si>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</si>
  <si>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</si>
  <si>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</si>
  <si>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</si>
  <si>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</si>
  <si>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</si>
  <si>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</si>
  <si>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</si>
  <si>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</si>
  <si>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</si>
  <si>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</si>
  <si>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</si>
  <si>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</si>
  <si>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</si>
  <si>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</si>
  <si>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</si>
  <si>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</si>
  <si>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</si>
  <si>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</si>
  <si>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</si>
  <si>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</si>
  <si>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</si>
  <si>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</si>
  <si>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</si>
  <si>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</si>
  <si>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</si>
  <si>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</si>
  <si>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</si>
  <si>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</si>
  <si>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</si>
  <si>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</si>
  <si>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</si>
  <si>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</si>
  <si>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</si>
  <si>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</si>
  <si>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</si>
  <si>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</si>
  <si>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</si>
  <si>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</si>
  <si>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</si>
  <si>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</si>
  <si>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</si>
  <si>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</si>
  <si>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</si>
  <si>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</si>
  <si>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</si>
  <si>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</si>
  <si>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</si>
  <si>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</si>
  <si>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</si>
  <si>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</si>
  <si>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</si>
  <si>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</si>
  <si>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</si>
  <si>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</si>
  <si>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</si>
  <si>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</si>
  <si>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</si>
  <si>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</si>
  <si>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</si>
  <si>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</si>
  <si>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</si>
  <si>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</si>
  <si>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</si>
  <si>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</si>
  <si>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</si>
  <si>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</si>
  <si>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</si>
  <si>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</si>
  <si>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</si>
  <si>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</si>
  <si>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</si>
  <si>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</si>
  <si>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</si>
  <si>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</si>
  <si>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</si>
  <si>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</si>
  <si>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</si>
  <si>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</si>
  <si>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</si>
  <si>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</si>
  <si>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</si>
  <si>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</si>
  <si>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</si>
  <si>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</si>
  <si>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</si>
  <si>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</si>
  <si>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</si>
  <si>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</si>
  <si>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</si>
  <si>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</si>
  <si>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</si>
  <si>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</si>
  <si>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</si>
  <si>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</si>
  <si>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</si>
  <si>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</si>
  <si>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</si>
  <si>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</si>
  <si>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</si>
  <si>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</si>
  <si>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</si>
  <si>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</si>
  <si>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</si>
  <si>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</si>
  <si>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</si>
  <si>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</si>
  <si>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</si>
  <si>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</si>
  <si>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</si>
  <si>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</si>
  <si>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</si>
  <si>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</si>
  <si>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</si>
  <si>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</si>
  <si>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</si>
  <si>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</si>
  <si>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</si>
  <si>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</si>
  <si>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</si>
  <si>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</si>
  <si>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</si>
  <si>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</si>
  <si>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</si>
  <si>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</si>
  <si>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</si>
  <si>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</si>
  <si>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</si>
  <si>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</si>
  <si>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</si>
  <si>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</si>
  <si>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</si>
  <si>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</si>
  <si>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</si>
  <si>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</si>
  <si>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</si>
  <si>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</si>
  <si>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</si>
  <si>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</si>
  <si>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</si>
  <si>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</si>
  <si>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</si>
  <si>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</si>
  <si>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</si>
  <si>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</si>
  <si>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</si>
  <si>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</si>
  <si>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</si>
  <si>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</si>
  <si>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</si>
  <si>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</si>
  <si>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</si>
  <si>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</si>
  <si>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</si>
  <si>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</si>
  <si>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</si>
  <si>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</si>
  <si>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</si>
  <si>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</si>
  <si>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</si>
  <si>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</si>
  <si>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</si>
  <si>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</si>
  <si>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</si>
  <si>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</si>
  <si>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</si>
  <si>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</si>
  <si>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</si>
  <si>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</si>
  <si>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</si>
  <si>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</si>
  <si>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</si>
  <si>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</si>
  <si>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</si>
  <si>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</si>
  <si>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</si>
  <si>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</si>
  <si>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</si>
  <si>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</si>
  <si>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</si>
  <si>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</si>
  <si>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</si>
  <si>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</si>
  <si>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</si>
  <si>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</si>
  <si>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</si>
  <si>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</si>
  <si>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</si>
  <si>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</si>
  <si>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</si>
  <si>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</si>
  <si>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</si>
  <si>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</si>
  <si>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</si>
  <si>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</si>
  <si>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</si>
  <si>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</si>
  <si>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</si>
  <si>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</si>
  <si>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</si>
  <si>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</si>
  <si>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</si>
  <si>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</si>
  <si>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</si>
  <si>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</si>
  <si>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</si>
  <si>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</si>
  <si>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</si>
  <si>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</si>
  <si>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</si>
  <si>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</si>
  <si>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</si>
  <si>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</si>
  <si>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</si>
  <si>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</si>
  <si>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</si>
  <si>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</si>
  <si>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</si>
  <si>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</si>
  <si>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</si>
  <si>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</si>
  <si>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</si>
  <si>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</si>
  <si>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</si>
  <si>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</si>
  <si>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</si>
  <si>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</si>
  <si>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</si>
  <si>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</si>
  <si>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</si>
  <si>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</si>
  <si>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</si>
  <si>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</si>
  <si>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</si>
  <si>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</si>
  <si>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</si>
  <si>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</si>
  <si>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</si>
  <si>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</si>
  <si>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</si>
  <si>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</si>
  <si>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</si>
  <si>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</si>
  <si>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</si>
  <si>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</si>
  <si>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</si>
  <si>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</si>
  <si>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</si>
  <si>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</si>
  <si>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</si>
  <si>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</si>
  <si>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</si>
  <si>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</si>
  <si>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</si>
  <si>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</si>
  <si>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</si>
  <si>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</si>
  <si>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</si>
  <si>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</si>
  <si>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</si>
  <si>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</si>
  <si>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</si>
  <si>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</si>
  <si>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</si>
  <si>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</si>
  <si>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</si>
  <si>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</si>
  <si>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</si>
  <si>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</si>
  <si>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</si>
  <si>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</si>
  <si>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</si>
  <si>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</si>
  <si>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</si>
  <si>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</si>
  <si>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</si>
  <si>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</si>
  <si>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</si>
  <si>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</si>
  <si>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</si>
  <si>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</si>
  <si>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</si>
  <si>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</si>
  <si>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</si>
  <si>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</si>
  <si>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</si>
  <si>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</si>
  <si>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</si>
  <si>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</si>
  <si>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</si>
  <si>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</si>
  <si>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</si>
  <si>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</si>
  <si>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</si>
  <si>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</si>
  <si>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</si>
  <si>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</si>
  <si>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</si>
  <si>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</si>
  <si>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</si>
  <si>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</si>
  <si>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</si>
  <si>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</si>
  <si>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</si>
  <si>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</si>
  <si>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</si>
  <si>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</si>
  <si>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</si>
  <si>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</si>
  <si>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</si>
  <si>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</si>
  <si>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</si>
  <si>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</si>
  <si>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</si>
  <si>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</si>
  <si>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</si>
  <si>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</si>
  <si>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</si>
  <si>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</si>
  <si>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</si>
  <si>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</si>
  <si>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</si>
  <si>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</si>
  <si>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</si>
  <si>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</si>
  <si>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</si>
  <si>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</si>
  <si>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</si>
  <si>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</si>
  <si>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</si>
  <si>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</si>
  <si>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</si>
  <si>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</si>
  <si>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</si>
  <si>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</si>
  <si>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</si>
  <si>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</si>
  <si>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</si>
  <si>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</si>
  <si>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</si>
  <si>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</si>
  <si>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</si>
  <si>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</si>
  <si>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</si>
  <si>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</si>
  <si>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</si>
  <si>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</si>
  <si>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</si>
  <si>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</si>
  <si>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</si>
  <si>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</si>
  <si>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</si>
  <si>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</si>
  <si>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</si>
  <si>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</si>
  <si>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</si>
  <si>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</si>
  <si>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</si>
  <si>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</si>
  <si>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</si>
  <si>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</si>
  <si>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</si>
  <si>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</si>
  <si>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</si>
  <si>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</si>
  <si>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</si>
  <si>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</si>
  <si>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</si>
  <si>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</si>
  <si>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</si>
  <si>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</si>
  <si>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</si>
  <si>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</si>
  <si>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</si>
  <si>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</si>
  <si>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</si>
  <si>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</si>
  <si>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</si>
  <si>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</si>
  <si>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</si>
  <si>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</si>
  <si>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</si>
  <si>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</si>
  <si>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</si>
  <si>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</si>
  <si>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</si>
  <si>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</si>
  <si>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</si>
  <si>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</si>
  <si>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</si>
  <si>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</si>
  <si>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</si>
  <si>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</si>
  <si>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</si>
  <si>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</si>
  <si>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</si>
  <si>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</si>
  <si>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</si>
  <si>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</si>
  <si>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</si>
  <si>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</si>
  <si>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</si>
  <si>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</si>
  <si>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</si>
  <si>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</si>
  <si>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</si>
  <si>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</si>
  <si>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</si>
  <si>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</si>
  <si>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</si>
  <si>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</si>
  <si>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</si>
  <si>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</si>
  <si>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</si>
  <si>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</si>
  <si>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</si>
  <si>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</si>
  <si>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</si>
  <si>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</si>
  <si>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</si>
  <si>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</si>
  <si>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</si>
  <si>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</si>
  <si>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</si>
  <si>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</si>
  <si>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</si>
  <si>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</si>
  <si>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</si>
  <si>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</si>
  <si>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</si>
  <si>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</si>
  <si>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</si>
  <si>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</si>
  <si>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</si>
  <si>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</si>
  <si>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</si>
  <si>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</si>
  <si>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</si>
  <si>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</si>
  <si>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</si>
  <si>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</si>
  <si>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</si>
  <si>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</si>
  <si>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</si>
  <si>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</si>
  <si>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</si>
  <si>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</si>
  <si>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</si>
  <si>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</si>
  <si>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</si>
  <si>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</si>
  <si>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</si>
  <si>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</si>
  <si>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</si>
  <si>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</si>
  <si>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</si>
  <si>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</si>
  <si>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</si>
  <si>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</si>
  <si>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</si>
  <si>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</si>
  <si>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</si>
  <si>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</si>
  <si>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</si>
  <si>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</si>
  <si>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</si>
  <si>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</si>
  <si>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</si>
  <si>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</si>
  <si>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</si>
  <si>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</si>
  <si>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</si>
  <si>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</si>
  <si>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</si>
  <si>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</si>
  <si>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</si>
  <si>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</si>
  <si>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</si>
  <si>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</si>
  <si>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</si>
  <si>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</si>
  <si>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</si>
  <si>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</si>
  <si>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</si>
  <si>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</si>
  <si>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</si>
  <si>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</si>
  <si>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</si>
  <si>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</si>
  <si>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</si>
  <si>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</si>
  <si>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</si>
  <si>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</si>
  <si>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</si>
  <si>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</si>
  <si>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</si>
  <si>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</si>
  <si>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</si>
  <si>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</si>
  <si>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</si>
  <si>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</si>
  <si>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</si>
  <si>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</si>
  <si>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</si>
  <si>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</si>
  <si>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</si>
  <si>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</si>
  <si>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</si>
  <si>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</si>
  <si>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</si>
  <si>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</si>
  <si>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</si>
  <si>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</si>
  <si>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</si>
  <si>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</si>
  <si>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</si>
  <si>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</si>
  <si>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</si>
  <si>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</si>
  <si>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</si>
  <si>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</si>
  <si>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</si>
  <si>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</si>
  <si>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</si>
  <si>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</si>
  <si>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</si>
  <si>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</si>
  <si>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</si>
  <si>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</si>
  <si>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</si>
  <si>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</si>
  <si>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</si>
  <si>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</si>
  <si>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</si>
  <si>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</si>
  <si>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</si>
  <si>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</si>
  <si>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</si>
  <si>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</si>
  <si>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</si>
  <si>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</si>
  <si>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</si>
  <si>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</si>
  <si>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</si>
  <si>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</si>
  <si>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</si>
  <si>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</si>
  <si>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</si>
  <si>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</si>
  <si>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</si>
  <si>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</si>
  <si>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</si>
  <si>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</si>
  <si>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</si>
  <si>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</si>
  <si>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</si>
  <si>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</si>
  <si>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</si>
  <si>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</si>
  <si>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</si>
  <si>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</si>
  <si>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</si>
  <si>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</si>
  <si>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</si>
  <si>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</si>
  <si>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</si>
  <si>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</si>
  <si>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</si>
  <si>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</si>
  <si>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</si>
  <si>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</si>
  <si>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</si>
  <si>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</si>
  <si>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</si>
  <si>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</si>
  <si>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</si>
  <si>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</si>
  <si>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</si>
  <si>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</si>
  <si>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</si>
  <si>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</si>
  <si>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</si>
  <si>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</si>
  <si>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</si>
  <si>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</si>
  <si>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</si>
  <si>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</si>
  <si>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</si>
  <si>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</si>
  <si>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</si>
  <si>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</si>
  <si>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</si>
  <si>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</si>
  <si>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</si>
  <si>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</si>
  <si>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</si>
  <si>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</si>
  <si>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</si>
  <si>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</si>
  <si>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</si>
  <si>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</si>
  <si>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</si>
  <si>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</si>
  <si>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</si>
  <si>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</si>
  <si>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</si>
  <si>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</si>
  <si>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</si>
  <si>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</si>
  <si>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</si>
  <si>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</si>
  <si>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</si>
  <si>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</si>
  <si>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</si>
  <si>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</si>
  <si>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</si>
  <si>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</si>
  <si>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</si>
  <si>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</si>
  <si>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</si>
  <si>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</si>
  <si>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</si>
  <si>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</si>
  <si>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</si>
  <si>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</si>
  <si>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</si>
  <si>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</si>
  <si>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</si>
  <si>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</si>
  <si>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</si>
  <si>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</si>
  <si>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</si>
  <si>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</si>
  <si>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</si>
  <si>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</si>
  <si>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</si>
  <si>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</si>
  <si>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</si>
  <si>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</si>
  <si>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</si>
  <si>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</si>
  <si>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</si>
  <si>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</si>
  <si>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</si>
  <si>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</si>
  <si>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</si>
  <si>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</si>
  <si>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</si>
  <si>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</si>
  <si>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</si>
  <si>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</si>
  <si>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</si>
  <si>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</si>
  <si>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</si>
  <si>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</si>
  <si>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</si>
  <si>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</si>
  <si>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</si>
  <si>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</si>
  <si>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</si>
  <si>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</si>
  <si>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</si>
  <si>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</si>
  <si>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</si>
  <si>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</si>
  <si>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</si>
  <si>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</si>
  <si>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</si>
  <si>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</si>
  <si>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</si>
  <si>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</si>
  <si>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</si>
  <si>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</si>
  <si>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</si>
  <si>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</si>
  <si>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</si>
  <si>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</si>
  <si>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</si>
  <si>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</si>
  <si>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</si>
  <si>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</si>
  <si>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</si>
  <si>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</si>
  <si>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</si>
  <si>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</si>
  <si>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</si>
  <si>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</si>
  <si>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</si>
  <si>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</si>
  <si>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</si>
  <si>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</si>
  <si>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</si>
  <si>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</si>
  <si>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</si>
  <si>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</si>
  <si>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</si>
  <si>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</si>
  <si>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</si>
  <si>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</si>
  <si>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</si>
  <si>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</si>
  <si>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</si>
  <si>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</si>
  <si>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</si>
  <si>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</si>
  <si>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</si>
  <si>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</si>
  <si>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</si>
  <si>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</si>
  <si>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</si>
  <si>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</si>
  <si>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</si>
  <si>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</si>
  <si>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</si>
  <si>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</si>
  <si>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</si>
  <si>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</si>
  <si>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</si>
  <si>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</si>
  <si>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</si>
  <si>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</si>
  <si>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</si>
  <si>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</si>
  <si>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</si>
  <si>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</si>
  <si>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</si>
  <si>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</si>
  <si>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</si>
  <si>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</si>
  <si>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</si>
  <si>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</si>
  <si>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</si>
  <si>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</si>
  <si>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</si>
  <si>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</si>
  <si>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</si>
  <si>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</si>
  <si>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</si>
  <si>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</si>
  <si>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</si>
  <si>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</si>
  <si>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</si>
  <si>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</si>
  <si>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</si>
  <si>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</si>
  <si>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</si>
  <si>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</si>
  <si>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</si>
  <si>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</si>
  <si>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</si>
  <si>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</si>
  <si>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</si>
  <si>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</si>
  <si>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</si>
  <si>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</si>
  <si>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</si>
  <si>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</si>
  <si>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</si>
  <si>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</si>
  <si>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</si>
  <si>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</si>
  <si>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</si>
  <si>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</si>
  <si>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</si>
  <si>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</si>
  <si>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</si>
  <si>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</si>
  <si>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</si>
  <si>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</si>
  <si>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</si>
  <si>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</si>
  <si>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</si>
  <si>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</si>
  <si>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</si>
  <si>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</si>
  <si>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</si>
  <si>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</si>
  <si>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</si>
  <si>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</si>
  <si>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</si>
  <si>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</si>
  <si>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</si>
  <si>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</si>
  <si>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</si>
  <si>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</si>
  <si>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</si>
  <si>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</si>
  <si>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</si>
  <si>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</si>
  <si>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</si>
  <si>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</si>
  <si>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</si>
  <si>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</si>
  <si>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</si>
  <si>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</si>
  <si>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</si>
  <si>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</si>
  <si>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</si>
  <si>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</si>
  <si>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</si>
  <si>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</si>
  <si>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</si>
  <si>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</si>
  <si>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</si>
  <si>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</si>
  <si>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</si>
  <si>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</si>
  <si>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</si>
  <si>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</si>
  <si>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</si>
  <si>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</si>
  <si>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</si>
  <si>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</si>
  <si>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</si>
  <si>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</si>
  <si>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</si>
  <si>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</si>
  <si>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</si>
  <si>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</si>
  <si>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</si>
  <si>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</si>
  <si>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</si>
  <si>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</si>
  <si>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</si>
  <si>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</si>
  <si>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</si>
  <si>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</si>
  <si>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</si>
  <si>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</si>
  <si>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</si>
  <si>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</si>
  <si>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</si>
  <si>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</si>
  <si>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</si>
  <si>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</si>
  <si>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</si>
  <si>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</si>
  <si>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</si>
  <si>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</si>
  <si>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</si>
  <si>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</si>
  <si>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</si>
  <si>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</si>
  <si>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</si>
  <si>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</si>
  <si>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</si>
  <si>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</si>
  <si>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</si>
  <si>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</si>
  <si>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</si>
  <si>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</si>
  <si>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</si>
  <si>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</si>
  <si>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</si>
  <si>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</si>
  <si>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</si>
  <si>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</si>
  <si>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</si>
  <si>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</si>
  <si>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</si>
  <si>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</si>
  <si>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</si>
  <si>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</si>
  <si>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</si>
  <si>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</si>
  <si>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</si>
  <si>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</si>
  <si>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</si>
  <si>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</si>
  <si>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</si>
  <si>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</si>
  <si>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</si>
  <si>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</si>
  <si>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</si>
  <si>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</si>
  <si>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</si>
  <si>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</si>
  <si>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</si>
  <si>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</si>
  <si>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</si>
  <si>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</si>
  <si>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</si>
  <si>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</si>
  <si>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</si>
  <si>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</si>
  <si>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</si>
  <si>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</si>
  <si>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</si>
  <si>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</si>
  <si>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</si>
  <si>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</si>
  <si>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</si>
  <si>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</si>
  <si>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</si>
  <si>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</si>
  <si>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</si>
  <si>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</si>
  <si>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</si>
  <si>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</si>
  <si>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</si>
  <si>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</si>
  <si>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</si>
  <si>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</si>
  <si>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</si>
  <si>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</si>
  <si>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</si>
  <si>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</si>
  <si>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</si>
  <si>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</si>
  <si>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</si>
  <si>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</si>
  <si>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</si>
  <si>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</si>
  <si>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</si>
  <si>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</si>
  <si>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</si>
  <si>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</si>
  <si>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</si>
  <si>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</si>
  <si>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</si>
  <si>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</si>
  <si>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</si>
  <si>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</si>
  <si>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</si>
  <si>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</si>
  <si>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</si>
  <si>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</si>
  <si>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</si>
  <si>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</si>
  <si>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</si>
  <si>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</si>
  <si>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</si>
  <si>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</si>
  <si>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</si>
  <si>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</si>
  <si>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</si>
  <si>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</si>
  <si>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</si>
  <si>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</si>
  <si>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</si>
  <si>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</si>
  <si>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</si>
  <si>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</si>
  <si>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</si>
  <si>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</si>
  <si>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</si>
  <si>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</si>
  <si>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</si>
  <si>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</si>
  <si>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</si>
  <si>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</si>
  <si>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</si>
  <si>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</si>
  <si>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</si>
  <si>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</si>
  <si>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</si>
  <si>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</si>
  <si>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</si>
  <si>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</si>
  <si>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</si>
  <si>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</si>
  <si>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</si>
  <si>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</si>
  <si>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</si>
  <si>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</si>
  <si>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</si>
  <si>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</si>
  <si>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</si>
  <si>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</si>
  <si>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</si>
  <si>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</si>
  <si>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</si>
  <si>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</si>
  <si>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</si>
  <si>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</si>
  <si>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</si>
  <si>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</si>
  <si>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</si>
  <si>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</si>
  <si>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</si>
  <si>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</si>
  <si>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</si>
  <si>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</si>
  <si>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</si>
  <si>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</si>
  <si>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</si>
  <si>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</si>
  <si>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</si>
  <si>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</si>
  <si>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</si>
  <si>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</si>
  <si>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</si>
  <si>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</si>
  <si>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</si>
  <si>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</si>
  <si>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</si>
  <si>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</si>
  <si>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</si>
  <si>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</si>
  <si>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</si>
  <si>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</si>
  <si>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</si>
  <si>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</si>
  <si>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</si>
  <si>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</si>
  <si>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</si>
  <si>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</si>
  <si>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</si>
  <si>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</si>
  <si>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</si>
  <si>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</si>
  <si>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</si>
  <si>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</si>
  <si>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</si>
  <si>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</si>
  <si>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</si>
  <si>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</si>
  <si>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</si>
  <si>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</si>
  <si>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</si>
  <si>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</si>
  <si>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</si>
  <si>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</si>
  <si>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</si>
  <si>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</si>
  <si>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</si>
  <si>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</si>
  <si>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</si>
  <si>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</si>
  <si>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</si>
  <si>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</si>
  <si>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</si>
  <si>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</si>
  <si>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</si>
  <si>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</si>
  <si>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</si>
  <si>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</si>
  <si>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</si>
  <si>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</si>
  <si>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</si>
  <si>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</si>
  <si>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</si>
  <si>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</si>
  <si>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</si>
  <si>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</si>
  <si>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</si>
  <si>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</si>
  <si>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</si>
  <si>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</si>
  <si>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</si>
  <si>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</si>
  <si>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</si>
  <si>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</si>
  <si>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</si>
  <si>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</si>
  <si>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</si>
  <si>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</si>
  <si>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</si>
  <si>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</si>
  <si>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</si>
  <si>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</si>
  <si>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</si>
  <si>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</si>
  <si>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</si>
  <si>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</si>
  <si>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</si>
  <si>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</si>
  <si>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</si>
  <si>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</si>
  <si>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</si>
  <si>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</si>
  <si>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</si>
  <si>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</si>
  <si>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</si>
  <si>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</si>
  <si>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</si>
  <si>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</si>
  <si>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</si>
  <si>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</si>
  <si>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</si>
  <si>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</si>
  <si>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</si>
  <si>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</si>
  <si>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</si>
  <si>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</si>
  <si>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</si>
  <si>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</si>
  <si>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</si>
  <si>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</si>
  <si>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</si>
  <si>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</si>
  <si>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</si>
  <si>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</si>
  <si>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</si>
  <si>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</si>
  <si>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</si>
  <si>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</si>
  <si>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</si>
  <si>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</si>
  <si>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</si>
  <si>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</si>
  <si>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</si>
  <si>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</si>
  <si>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</si>
  <si>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</si>
  <si>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</si>
  <si>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</si>
  <si>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</si>
  <si>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</si>
  <si>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</si>
  <si>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</si>
  <si>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</si>
  <si>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</si>
  <si>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</si>
  <si>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</si>
  <si>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</si>
  <si>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</si>
  <si>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</si>
  <si>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</si>
  <si>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</si>
  <si>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</si>
  <si>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</si>
  <si>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</si>
  <si>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</si>
  <si>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</si>
  <si>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</si>
  <si>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</si>
  <si>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</si>
  <si>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</si>
  <si>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</si>
  <si>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</si>
  <si>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</si>
  <si>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</si>
  <si>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</si>
  <si>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</si>
  <si>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</si>
  <si>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</si>
  <si>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</si>
  <si>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</si>
  <si>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</si>
  <si>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</si>
  <si>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</si>
  <si>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</si>
  <si>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</si>
  <si>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</si>
  <si>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</si>
  <si>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</si>
  <si>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</si>
  <si>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</si>
  <si>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</si>
  <si>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</si>
  <si>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</si>
  <si>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</si>
  <si>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</si>
  <si>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</si>
  <si>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</si>
  <si>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</si>
  <si>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</si>
  <si>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</si>
  <si>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</si>
  <si>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</si>
  <si>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</si>
  <si>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</si>
  <si>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</si>
  <si>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</si>
  <si>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</si>
  <si>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</si>
  <si>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</si>
  <si>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</si>
  <si>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</si>
  <si>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</si>
  <si>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</si>
  <si>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</si>
  <si>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</si>
  <si>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</si>
  <si>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</si>
  <si>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</si>
  <si>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</si>
  <si>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</si>
  <si>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</si>
  <si>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</si>
  <si>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</si>
  <si>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</si>
  <si>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</si>
  <si>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</si>
  <si>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</si>
  <si>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</si>
  <si>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</si>
  <si>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</si>
  <si>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</si>
  <si>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</si>
  <si>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</si>
  <si>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</si>
  <si>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</si>
  <si>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</si>
  <si>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</si>
  <si>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</si>
  <si>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</si>
  <si>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</si>
  <si>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</si>
  <si>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</si>
  <si>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</si>
  <si>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</si>
  <si>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</si>
  <si>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</si>
  <si>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</si>
  <si>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</si>
  <si>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</si>
  <si>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</si>
  <si>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</si>
  <si>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</si>
  <si>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</si>
  <si>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</si>
  <si>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</si>
  <si>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</si>
  <si>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</si>
  <si>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</si>
  <si>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</si>
  <si>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</si>
  <si>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</si>
  <si>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</si>
  <si>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</si>
  <si>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</si>
  <si>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</si>
  <si>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</si>
  <si>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</si>
  <si>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</si>
  <si>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</si>
  <si>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</si>
  <si>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</si>
  <si>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</si>
  <si>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</si>
  <si>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</si>
  <si>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</si>
  <si>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</si>
  <si>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</si>
  <si>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</si>
  <si>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</si>
  <si>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</si>
  <si>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</si>
  <si>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</si>
  <si>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</si>
  <si>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</si>
  <si>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</si>
  <si>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</si>
  <si>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</si>
  <si>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</si>
  <si>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</si>
  <si>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</si>
  <si>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</si>
  <si>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</si>
  <si>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</si>
  <si>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</si>
  <si>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</si>
  <si>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</si>
  <si>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</si>
  <si>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</si>
  <si>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</si>
  <si>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</si>
  <si>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</si>
  <si>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</si>
  <si>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</si>
  <si>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</si>
  <si>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</si>
  <si>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</si>
  <si>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</si>
  <si>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</si>
  <si>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</si>
  <si>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</si>
  <si>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</si>
  <si>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</si>
  <si>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</si>
  <si>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</si>
  <si>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</si>
  <si>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</si>
  <si>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</si>
  <si>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</si>
  <si>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</si>
  <si>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</si>
  <si>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</si>
  <si>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</si>
  <si>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</si>
  <si>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</si>
  <si>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</si>
  <si>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</si>
  <si>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</si>
  <si>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</si>
  <si>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</si>
  <si>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</si>
  <si>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</si>
  <si>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</si>
  <si>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</si>
  <si>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</si>
  <si>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</si>
  <si>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</si>
  <si>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</si>
  <si>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</si>
  <si>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</si>
  <si>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</si>
  <si>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</si>
  <si>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</si>
  <si>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</si>
  <si>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</si>
  <si>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</si>
  <si>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</si>
  <si>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</si>
  <si>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</si>
  <si>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</si>
  <si>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</si>
  <si>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</si>
  <si>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</si>
  <si>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</si>
  <si>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</si>
  <si>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</si>
  <si>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</si>
  <si>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</si>
  <si>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</si>
  <si>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</si>
  <si>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</si>
  <si>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</si>
  <si>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</si>
  <si>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</si>
  <si>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</si>
  <si>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</si>
  <si>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</si>
  <si>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</si>
  <si>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</si>
  <si>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</si>
  <si>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</si>
  <si>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</si>
  <si>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</si>
  <si>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</si>
  <si>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</si>
  <si>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</si>
  <si>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</si>
  <si>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</si>
  <si>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</si>
  <si>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</si>
  <si>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</si>
  <si>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</si>
  <si>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</si>
  <si>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</si>
  <si>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</si>
  <si>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</si>
  <si>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</si>
  <si>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</si>
  <si>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</si>
  <si>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</si>
  <si>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</si>
  <si>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</si>
  <si>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</si>
  <si>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</si>
  <si>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</si>
  <si>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</si>
  <si>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</si>
  <si>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</si>
  <si>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</si>
  <si>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</si>
  <si>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</si>
  <si>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</si>
  <si>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</si>
  <si>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</si>
  <si>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</si>
  <si>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</si>
  <si>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</si>
  <si>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</si>
  <si>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</si>
  <si>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</si>
  <si>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</si>
  <si>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</si>
  <si>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</si>
  <si>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</si>
  <si>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</si>
  <si>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</si>
  <si>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</si>
  <si>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</si>
  <si>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</si>
  <si>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</si>
  <si>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</si>
  <si>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</si>
  <si>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</si>
  <si>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</si>
  <si>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</si>
  <si>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</si>
  <si>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</si>
  <si>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</si>
  <si>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</si>
  <si>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</si>
  <si>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</si>
  <si>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</si>
  <si>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</si>
  <si>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</si>
  <si>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</si>
  <si>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</si>
  <si>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</si>
  <si>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</si>
  <si>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</si>
  <si>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</si>
  <si>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</si>
  <si>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</si>
  <si>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</si>
  <si>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</si>
  <si>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</si>
  <si>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</si>
  <si>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</si>
  <si>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</si>
  <si>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</si>
  <si>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</si>
  <si>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</si>
  <si>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</si>
  <si>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</si>
  <si>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</si>
  <si>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</si>
  <si>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</si>
  <si>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</si>
  <si>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</si>
  <si>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</si>
  <si>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</si>
  <si>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</si>
  <si>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</si>
  <si>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</si>
  <si>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</si>
  <si>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</si>
  <si>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</si>
  <si>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</si>
  <si>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</si>
  <si>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</si>
  <si>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</si>
  <si>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</si>
  <si>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</si>
  <si>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</si>
  <si>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</si>
  <si>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</si>
  <si>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</si>
  <si>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</si>
  <si>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</si>
  <si>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</si>
  <si>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</si>
  <si>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</si>
  <si>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</si>
  <si>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</si>
  <si>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</si>
  <si>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</si>
  <si>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</si>
  <si>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</si>
  <si>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</si>
  <si>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</si>
  <si>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</si>
  <si>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</si>
  <si>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</si>
  <si>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</si>
  <si>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</si>
  <si>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</si>
  <si>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</si>
  <si>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</si>
  <si>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</si>
  <si>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</si>
  <si>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</si>
  <si>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</si>
  <si>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</si>
  <si>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</si>
  <si>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</si>
  <si>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</si>
  <si>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</si>
  <si>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</si>
  <si>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</si>
  <si>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</si>
  <si>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</si>
  <si>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</si>
  <si>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</si>
  <si>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</si>
  <si>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</si>
  <si>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</si>
  <si>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</si>
  <si>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</si>
  <si>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</si>
  <si>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</si>
  <si>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</si>
  <si>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</si>
  <si>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</si>
  <si>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</si>
  <si>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</si>
  <si>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</si>
  <si>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</si>
  <si>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</si>
  <si>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</si>
  <si>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</si>
  <si>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</si>
  <si>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</si>
  <si>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</si>
  <si>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</si>
  <si>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</si>
  <si>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</si>
  <si>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</si>
  <si>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</si>
  <si>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</si>
  <si>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</si>
  <si>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</si>
  <si>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</si>
  <si>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</si>
  <si>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</si>
  <si>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</si>
  <si>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</si>
  <si>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</si>
  <si>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</si>
  <si>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</si>
  <si>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</si>
  <si>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</si>
  <si>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</si>
  <si>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</si>
  <si>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</si>
  <si>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</si>
  <si>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</si>
  <si>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</si>
  <si>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</si>
  <si>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</si>
  <si>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</si>
  <si>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</si>
  <si>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</si>
  <si>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</si>
  <si>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</si>
  <si>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</si>
  <si>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</si>
  <si>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</si>
  <si>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</si>
  <si>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</si>
  <si>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</si>
  <si>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</si>
  <si>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</si>
  <si>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</si>
  <si>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</si>
  <si>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</si>
  <si>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</si>
  <si>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</si>
  <si>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</si>
  <si>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</si>
  <si>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</si>
  <si>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</si>
  <si>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</si>
  <si>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</si>
  <si>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</si>
  <si>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</si>
  <si>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</si>
  <si>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</si>
  <si>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</si>
  <si>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</si>
  <si>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</si>
  <si>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</si>
  <si>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</si>
  <si>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</si>
  <si>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</si>
  <si>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</si>
  <si>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</si>
  <si>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</si>
  <si>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</si>
  <si>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</si>
  <si>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</si>
  <si>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</si>
  <si>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</si>
  <si>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</si>
  <si>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</si>
  <si>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</si>
  <si>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</si>
  <si>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</si>
  <si>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</si>
  <si>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</si>
  <si>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</si>
  <si>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</si>
  <si>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</si>
  <si>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</si>
  <si>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</si>
  <si>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</si>
  <si>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</si>
  <si>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</si>
  <si>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</si>
  <si>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</si>
  <si>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</si>
  <si>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</si>
  <si>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</si>
  <si>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</si>
  <si>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</si>
  <si>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</si>
  <si>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</si>
  <si>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</si>
  <si>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</si>
  <si>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</si>
  <si>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</si>
  <si>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</si>
  <si>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</si>
  <si>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</si>
  <si>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</si>
  <si>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</si>
  <si>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</si>
  <si>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</si>
  <si>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</si>
  <si>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</si>
  <si>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</si>
  <si>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</si>
  <si>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</si>
  <si>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</si>
  <si>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</si>
  <si>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</si>
  <si>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</si>
  <si>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</si>
  <si>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</si>
  <si>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</si>
  <si>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</si>
  <si>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</si>
  <si>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</si>
  <si>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</si>
  <si>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</si>
  <si>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</si>
  <si>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</si>
  <si>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</si>
  <si>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</si>
  <si>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</si>
  <si>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</si>
  <si>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</si>
  <si>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</si>
  <si>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</si>
  <si>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</si>
  <si>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</si>
  <si>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</si>
  <si>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</si>
  <si>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</si>
  <si>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</si>
  <si>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</si>
  <si>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</si>
  <si>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</si>
  <si>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</si>
  <si>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</si>
  <si>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</si>
  <si>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</si>
  <si>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</si>
  <si>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</si>
  <si>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</si>
  <si>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</si>
  <si>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</si>
  <si>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</si>
  <si>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</si>
  <si>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</si>
  <si>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</si>
  <si>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</si>
  <si>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</si>
  <si>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</si>
  <si>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</si>
  <si>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</si>
  <si>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</si>
  <si>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</si>
  <si>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</si>
  <si>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</si>
  <si>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</si>
  <si>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</si>
  <si>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</si>
  <si>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</si>
  <si>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</si>
  <si>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</si>
  <si>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</si>
  <si>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</si>
  <si>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</si>
  <si>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</si>
  <si>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</si>
  <si>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</si>
  <si>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</si>
  <si>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</si>
  <si>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</si>
  <si>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</si>
  <si>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</si>
  <si>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</si>
  <si>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</si>
  <si>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</si>
  <si>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</si>
  <si>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</si>
  <si>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</si>
  <si>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</si>
  <si>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</si>
  <si>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</si>
  <si>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</si>
  <si>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</si>
  <si>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</si>
  <si>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</si>
  <si>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</si>
  <si>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</si>
  <si>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</si>
  <si>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</si>
  <si>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</si>
  <si>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</si>
  <si>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</si>
  <si>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</si>
  <si>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</si>
  <si>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</si>
  <si>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</si>
  <si>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</si>
  <si>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</si>
  <si>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</si>
  <si>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</si>
  <si>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</si>
  <si>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</si>
  <si>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</si>
  <si>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</si>
  <si>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</si>
  <si>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</si>
  <si>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</si>
  <si>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</si>
  <si>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</si>
  <si>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</si>
  <si>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</si>
  <si>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</si>
  <si>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</si>
  <si>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</si>
  <si>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</si>
  <si>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</si>
  <si>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</si>
  <si>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</si>
  <si>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</si>
  <si>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</si>
  <si>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</si>
  <si>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</si>
  <si>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</si>
  <si>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</si>
  <si>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</si>
  <si>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</si>
  <si>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</si>
  <si>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</si>
  <si>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</si>
  <si>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</si>
  <si>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</si>
  <si>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</si>
  <si>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</si>
  <si>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</si>
  <si>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</si>
  <si>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</si>
  <si>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</si>
  <si>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</si>
  <si>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</si>
  <si>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</si>
  <si>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</si>
  <si>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</si>
  <si>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</si>
  <si>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</si>
  <si>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</si>
  <si>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</si>
  <si>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</si>
  <si>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</si>
  <si>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</si>
  <si>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</si>
  <si>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</si>
  <si>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</si>
  <si>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</si>
  <si>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</si>
  <si>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</si>
  <si>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</si>
  <si>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</si>
  <si>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</si>
  <si>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</si>
  <si>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</si>
  <si>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</si>
  <si>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</si>
  <si>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</si>
  <si>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</si>
  <si>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</si>
  <si>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</si>
  <si>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</si>
  <si>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</si>
  <si>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</si>
  <si>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</si>
  <si>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</si>
  <si>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</si>
  <si>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</si>
  <si>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</si>
  <si>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</si>
  <si>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</si>
  <si>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</si>
  <si>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</si>
  <si>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</si>
  <si>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</si>
  <si>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</si>
  <si>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</si>
  <si>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</si>
  <si>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</si>
  <si>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</si>
  <si>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</si>
  <si>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</si>
  <si>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</si>
  <si>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</si>
  <si>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</si>
  <si>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</si>
  <si>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</si>
  <si>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</si>
  <si>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</si>
  <si>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</si>
  <si>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</si>
  <si>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</si>
  <si>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</si>
  <si>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</si>
  <si>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</si>
  <si>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</si>
  <si>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</si>
  <si>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</si>
  <si>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</si>
  <si>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</si>
  <si>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</si>
  <si>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</si>
  <si>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</si>
  <si>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</si>
  <si>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</si>
  <si>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</si>
  <si>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</si>
  <si>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</si>
  <si>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</si>
  <si>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</si>
  <si>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</si>
  <si>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</si>
  <si>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</si>
  <si>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</si>
  <si>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</si>
  <si>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</si>
  <si>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</si>
  <si>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</si>
  <si>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</si>
  <si>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</si>
  <si>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</si>
  <si>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</si>
  <si>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</si>
  <si>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</si>
  <si>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</si>
  <si>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</si>
  <si>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</si>
  <si>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</si>
  <si>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</si>
  <si>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</si>
  <si>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</si>
  <si>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</si>
  <si>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</si>
  <si>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</si>
  <si>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</si>
  <si>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</si>
  <si>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</si>
  <si>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</si>
  <si>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</si>
  <si>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</si>
  <si>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</si>
  <si>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</si>
  <si>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</si>
  <si>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</si>
  <si>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</si>
  <si>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</si>
  <si>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</si>
  <si>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</si>
  <si>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</si>
  <si>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</si>
  <si>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</si>
  <si>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</si>
  <si>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</si>
  <si>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</si>
  <si>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</si>
  <si>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</si>
  <si>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</si>
  <si>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</si>
  <si>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</si>
  <si>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</si>
  <si>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</si>
  <si>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</si>
  <si>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</si>
  <si>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</si>
  <si>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</si>
  <si>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</si>
  <si>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</si>
  <si>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</si>
  <si>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</si>
  <si>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</si>
  <si>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</si>
  <si>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</si>
  <si>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</si>
  <si>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</si>
  <si>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</si>
  <si>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</si>
  <si>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</si>
  <si>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</si>
  <si>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</si>
  <si>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</si>
  <si>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</si>
  <si>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</si>
  <si>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</si>
  <si>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</si>
  <si>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</si>
  <si>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</si>
  <si>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</si>
  <si>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</si>
  <si>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</si>
  <si>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</si>
  <si>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</si>
  <si>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</si>
  <si>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</si>
  <si>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</si>
  <si>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</si>
  <si>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</si>
  <si>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</si>
  <si>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</si>
  <si>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</si>
  <si>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</si>
  <si>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</si>
  <si>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</si>
  <si>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</si>
  <si>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</si>
  <si>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</si>
  <si>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</si>
  <si>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</si>
  <si>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</si>
  <si>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</si>
  <si>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</si>
  <si>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</si>
  <si>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</si>
  <si>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</si>
  <si>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</si>
  <si>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</si>
  <si>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</si>
  <si>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</si>
  <si>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</si>
  <si>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</si>
  <si>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</si>
  <si>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</si>
  <si>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</si>
  <si>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</si>
  <si>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</si>
  <si>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</si>
  <si>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</si>
  <si>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</si>
  <si>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</si>
  <si>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</si>
  <si>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</si>
  <si>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</si>
  <si>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</si>
  <si>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</si>
  <si>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</si>
  <si>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</si>
  <si>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</si>
  <si>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</si>
  <si>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</si>
  <si>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</si>
  <si>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</si>
  <si>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</si>
  <si>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</si>
  <si>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</si>
  <si>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</si>
  <si>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</si>
  <si>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</si>
  <si>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</si>
  <si>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</si>
  <si>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</si>
  <si>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</si>
  <si>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</si>
  <si>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</si>
  <si>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</si>
  <si>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</si>
  <si>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</si>
  <si>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</si>
  <si>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</si>
  <si>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</si>
  <si>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</si>
  <si>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</si>
  <si>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</si>
  <si>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</si>
  <si>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</si>
  <si>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</si>
  <si>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</si>
  <si>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</si>
  <si>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</si>
  <si>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</si>
  <si>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</si>
  <si>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</si>
  <si>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</si>
  <si>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</si>
  <si>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</si>
  <si>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</si>
  <si>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</si>
  <si>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</si>
  <si>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</si>
  <si>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</si>
  <si>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</si>
  <si>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</si>
  <si>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</si>
  <si>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</si>
  <si>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</si>
  <si>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</si>
  <si>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</si>
  <si>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</si>
  <si>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</si>
  <si>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</si>
  <si>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</si>
  <si>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</si>
  <si>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</si>
  <si>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</si>
  <si>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</si>
  <si>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</si>
  <si>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</si>
  <si>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</si>
  <si>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</si>
  <si>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</si>
  <si>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</si>
  <si>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</si>
  <si>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</si>
  <si>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</si>
  <si>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</si>
  <si>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</si>
  <si>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</si>
  <si>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</si>
  <si>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</si>
  <si>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</si>
  <si>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</si>
  <si>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</si>
  <si>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</si>
  <si>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</si>
  <si>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</si>
  <si>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</si>
  <si>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</si>
  <si>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</si>
  <si>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</si>
  <si>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</si>
  <si>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</si>
  <si>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</si>
  <si>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</si>
  <si>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</si>
  <si>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</si>
  <si>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</si>
  <si>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</si>
  <si>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</si>
  <si>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</si>
  <si>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</si>
  <si>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</si>
  <si>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</si>
  <si>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</si>
  <si>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</si>
  <si>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</si>
  <si>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</si>
  <si>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</si>
  <si>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</si>
  <si>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</si>
  <si>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</si>
  <si>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</si>
  <si>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</si>
  <si>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</si>
  <si>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</si>
  <si>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</si>
  <si>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</si>
  <si>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</si>
  <si>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</si>
  <si>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</si>
  <si>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</si>
  <si>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</si>
  <si>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</si>
  <si>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</si>
  <si>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</si>
  <si>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</si>
  <si>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</si>
  <si>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</si>
  <si>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</si>
  <si>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</si>
  <si>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</si>
  <si>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</si>
  <si>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</si>
  <si>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</si>
  <si>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</si>
  <si>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</si>
  <si>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</si>
  <si>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</si>
  <si>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</si>
  <si>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</si>
  <si>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</si>
  <si>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</si>
  <si>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</si>
  <si>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</si>
  <si>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</si>
  <si>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</si>
  <si>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</si>
  <si>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</si>
  <si>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</si>
  <si>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</si>
  <si>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</si>
  <si>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</si>
  <si>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</si>
  <si>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</si>
  <si>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</si>
  <si>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</si>
  <si>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</si>
  <si>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</si>
  <si>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</si>
  <si>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</si>
  <si>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</si>
  <si>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</si>
  <si>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</si>
  <si>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</si>
  <si>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</si>
  <si>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</si>
  <si>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</si>
  <si>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</si>
  <si>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</si>
  <si>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</si>
  <si>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</si>
  <si>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</si>
  <si>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</si>
  <si>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</si>
  <si>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</si>
  <si>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</si>
  <si>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</si>
  <si>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</si>
  <si>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</si>
  <si>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</si>
  <si>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</si>
  <si>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</si>
  <si>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</si>
  <si>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</si>
  <si>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</si>
  <si>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</si>
  <si>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</si>
  <si>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</si>
  <si>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</si>
  <si>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</si>
  <si>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</si>
  <si>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</si>
  <si>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</si>
  <si>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</si>
  <si>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</si>
  <si>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</si>
  <si>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</si>
  <si>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</si>
  <si>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</si>
  <si>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</si>
  <si>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</si>
  <si>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</si>
  <si>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</si>
  <si>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</si>
  <si>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</si>
  <si>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</si>
  <si>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</si>
  <si>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</si>
  <si>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</si>
  <si>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</si>
  <si>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</si>
  <si>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</si>
  <si>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</si>
  <si>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</si>
  <si>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</si>
  <si>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</si>
  <si>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</si>
  <si>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</si>
  <si>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</si>
  <si>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</si>
  <si>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</si>
  <si>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</si>
  <si>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</si>
  <si>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</si>
  <si>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</si>
  <si>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</si>
  <si>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</si>
  <si>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</si>
  <si>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</si>
  <si>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</si>
  <si>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</si>
  <si>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</si>
  <si>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</si>
  <si>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</si>
  <si>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</si>
  <si>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</si>
  <si>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</si>
  <si>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</si>
  <si>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</si>
  <si>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</si>
  <si>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</si>
  <si>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</si>
  <si>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</si>
  <si>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</si>
  <si>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</si>
  <si>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</si>
  <si>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</si>
  <si>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</si>
  <si>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</si>
  <si>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</si>
  <si>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</si>
  <si>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</si>
  <si>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</si>
  <si>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</si>
  <si>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</si>
  <si>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</si>
  <si>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</si>
  <si>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</si>
  <si>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</si>
  <si>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</si>
  <si>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</si>
  <si>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</si>
  <si>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</si>
  <si>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</si>
  <si>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</si>
  <si>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</si>
  <si>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</si>
  <si>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</si>
  <si>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</si>
  <si>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</si>
  <si>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</si>
  <si>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</si>
  <si>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</si>
  <si>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</si>
  <si>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</si>
  <si>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</si>
  <si>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</si>
  <si>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</si>
  <si>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</si>
  <si>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</si>
  <si>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</si>
  <si>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</si>
  <si>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</si>
  <si>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</si>
  <si>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</si>
  <si>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</si>
  <si>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</si>
  <si>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</si>
  <si>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</si>
  <si>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</si>
  <si>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</si>
  <si>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</si>
  <si>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</si>
  <si>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</si>
  <si>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</si>
  <si>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</si>
  <si>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</si>
  <si>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</si>
  <si>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</si>
  <si>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</si>
  <si>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</si>
  <si>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</si>
  <si>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</si>
  <si>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</si>
  <si>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</si>
  <si>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</si>
  <si>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</si>
  <si>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</si>
  <si>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</si>
  <si>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</si>
  <si>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</si>
  <si>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</si>
  <si>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</si>
  <si>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</si>
  <si>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</si>
  <si>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</si>
  <si>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</si>
  <si>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</si>
  <si>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</si>
  <si>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</si>
  <si>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</si>
  <si>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</si>
  <si>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</si>
  <si>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</si>
  <si>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</si>
  <si>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</si>
  <si>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</si>
  <si>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</si>
  <si>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</si>
  <si>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</si>
  <si>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</si>
  <si>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</si>
  <si>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</si>
  <si>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</si>
  <si>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</si>
  <si>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</si>
  <si>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</si>
  <si>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</si>
  <si>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</si>
  <si>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</si>
  <si>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</si>
  <si>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</si>
  <si>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</si>
  <si>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</si>
  <si>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</si>
  <si>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</si>
  <si>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</si>
  <si>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</si>
  <si>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</si>
  <si>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</si>
  <si>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</si>
  <si>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</si>
  <si>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</si>
  <si>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</si>
  <si>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</si>
  <si>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</si>
  <si>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</si>
  <si>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</si>
  <si>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</si>
  <si>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</si>
  <si>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</si>
  <si>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</si>
  <si>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</si>
  <si>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</si>
  <si>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</si>
  <si>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</si>
  <si>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</si>
  <si>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</si>
  <si>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</si>
  <si>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</si>
  <si>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</si>
  <si>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</si>
  <si>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</si>
  <si>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</si>
  <si>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</si>
  <si>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</si>
  <si>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</si>
  <si>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</si>
  <si>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</si>
  <si>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</si>
  <si>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</si>
  <si>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</si>
  <si>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</si>
  <si>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</si>
  <si>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</si>
  <si>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</si>
  <si>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</si>
  <si>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</si>
  <si>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</si>
  <si>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</si>
  <si>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</si>
  <si>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</si>
  <si>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</si>
  <si>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</si>
  <si>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</si>
  <si>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</si>
  <si>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</si>
  <si>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</si>
  <si>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</si>
  <si>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</si>
  <si>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</si>
  <si>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</si>
  <si>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</si>
  <si>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</si>
  <si>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</si>
  <si>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</si>
  <si>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</si>
  <si>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</si>
  <si>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</si>
  <si>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</si>
  <si>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</si>
  <si>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</si>
  <si>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</si>
  <si>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</si>
  <si>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</si>
  <si>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</si>
  <si>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</si>
  <si>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</si>
  <si>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</si>
  <si>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</si>
  <si>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</si>
  <si>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</si>
  <si>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</si>
  <si>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</si>
  <si>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</si>
  <si>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</si>
  <si>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</si>
  <si>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</si>
  <si>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</si>
  <si>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</si>
  <si>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</si>
  <si>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</si>
  <si>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</si>
  <si>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</si>
  <si>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</si>
  <si>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</si>
  <si>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</si>
  <si>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</si>
  <si>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</si>
  <si>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</si>
  <si>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</si>
  <si>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</si>
  <si>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</si>
  <si>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</si>
  <si>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</si>
  <si>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</si>
  <si>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</si>
  <si>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</si>
  <si>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</si>
  <si>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</si>
  <si>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</si>
  <si>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</si>
  <si>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</si>
  <si>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</si>
  <si>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</si>
  <si>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</si>
  <si>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</si>
  <si>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</si>
  <si>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</si>
  <si>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</si>
  <si>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</si>
  <si>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</si>
  <si>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</si>
  <si>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</si>
  <si>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</si>
  <si>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</si>
  <si>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</si>
  <si>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</si>
  <si>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</si>
  <si>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</si>
  <si>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</si>
  <si>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</si>
  <si>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</si>
  <si>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</si>
  <si>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</si>
  <si>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</si>
  <si>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</si>
  <si>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</si>
  <si>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</si>
  <si>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</si>
  <si>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</si>
  <si>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</si>
  <si>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</si>
  <si>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</si>
  <si>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</si>
  <si>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</si>
  <si>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</si>
  <si>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</si>
  <si>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</si>
  <si>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</si>
  <si>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</si>
  <si>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</si>
  <si>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</si>
  <si>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</si>
  <si>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</si>
  <si>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</si>
  <si>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</si>
  <si>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</si>
  <si>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</si>
  <si>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</si>
  <si>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</si>
  <si>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</si>
  <si>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</si>
  <si>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</si>
  <si>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</si>
  <si>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</si>
  <si>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</si>
  <si>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</si>
  <si>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</si>
  <si>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</si>
  <si>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</si>
  <si>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</si>
  <si>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</si>
  <si>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</si>
  <si>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</si>
  <si>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</si>
  <si>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</si>
  <si>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</si>
  <si>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</si>
  <si>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</si>
  <si>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</si>
  <si>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</si>
  <si>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</si>
  <si>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</si>
  <si>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</si>
  <si>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</si>
  <si>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</si>
  <si>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</si>
  <si>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</si>
  <si>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</si>
  <si>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</si>
  <si>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</si>
  <si>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</si>
  <si>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</si>
  <si>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</si>
  <si>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</si>
  <si>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</si>
  <si>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</si>
  <si>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</si>
  <si>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</si>
  <si>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</si>
  <si>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</si>
  <si>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</si>
  <si>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</si>
  <si>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</si>
  <si>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</si>
  <si>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</si>
  <si>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</si>
  <si>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</si>
  <si>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</si>
  <si>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</si>
  <si>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</si>
  <si>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</si>
  <si>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</si>
  <si>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</si>
  <si>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</si>
  <si>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</si>
  <si>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</si>
  <si>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</si>
  <si>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</si>
  <si>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</si>
  <si>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</si>
  <si>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</si>
  <si>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</si>
  <si>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</si>
  <si>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</si>
  <si>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</si>
  <si>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</si>
  <si>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</si>
  <si>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</si>
  <si>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</si>
  <si>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</si>
  <si>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</si>
  <si>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</si>
  <si>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</si>
  <si>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</si>
  <si>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</si>
  <si>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</si>
  <si>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</si>
  <si>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</si>
  <si>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</si>
  <si>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</si>
  <si>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</si>
  <si>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</si>
  <si>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</si>
  <si>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</si>
  <si>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</si>
  <si>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</si>
  <si>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</si>
  <si>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</si>
  <si>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</si>
  <si>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</si>
  <si>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</si>
  <si>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</si>
  <si>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</si>
  <si>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</si>
  <si>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</si>
  <si>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</si>
  <si>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</si>
  <si>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</si>
  <si>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</si>
  <si>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</si>
  <si>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</si>
  <si>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</si>
  <si>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</si>
  <si>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</si>
  <si>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</si>
  <si>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</si>
  <si>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</si>
  <si>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</si>
  <si>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</si>
  <si>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</si>
  <si>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</si>
  <si>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</si>
  <si>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</si>
  <si>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</si>
  <si>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</si>
  <si>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</si>
  <si>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</si>
  <si>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</si>
  <si>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</si>
  <si>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</si>
  <si>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</si>
  <si>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</si>
  <si>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</si>
  <si>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</si>
  <si>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</si>
  <si>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</si>
  <si>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</si>
  <si>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</si>
  <si>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</si>
  <si>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</si>
  <si>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</si>
  <si>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</si>
  <si>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</si>
  <si>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</si>
  <si>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</si>
  <si>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</si>
  <si>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</si>
  <si>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</si>
  <si>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</si>
  <si>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</si>
  <si>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</si>
  <si>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</si>
  <si>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</si>
  <si>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</si>
  <si>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</si>
  <si>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</si>
  <si>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</si>
  <si>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</si>
  <si>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</si>
  <si>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</si>
  <si>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</si>
  <si>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</si>
  <si>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</si>
  <si>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</si>
  <si>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</si>
  <si>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</si>
  <si>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</si>
  <si>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</si>
  <si>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</si>
  <si>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</si>
  <si>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</si>
  <si>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</si>
  <si>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</si>
  <si>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</si>
  <si>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</si>
  <si>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</si>
  <si>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</si>
  <si>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</si>
  <si>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</si>
  <si>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</si>
  <si>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</si>
  <si>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</si>
  <si>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</si>
  <si>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</si>
  <si>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</si>
  <si>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</si>
  <si>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</si>
  <si>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</si>
  <si>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</si>
  <si>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</si>
  <si>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</si>
  <si>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</si>
  <si>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</si>
  <si>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</si>
  <si>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</si>
  <si>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</si>
  <si>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</si>
  <si>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</si>
  <si>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</si>
  <si>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</si>
  <si>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</si>
  <si>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</si>
  <si>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</si>
  <si>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</si>
  <si>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</si>
  <si>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</si>
  <si>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</si>
  <si>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</si>
  <si>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</si>
  <si>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</si>
  <si>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</si>
  <si>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</si>
  <si>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</si>
  <si>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</si>
  <si>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</si>
  <si>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</si>
  <si>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</si>
  <si>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</si>
  <si>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</si>
  <si>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</si>
  <si>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</si>
  <si>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</si>
  <si>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</si>
  <si>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</si>
  <si>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</si>
  <si>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</si>
  <si>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</si>
  <si>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</si>
  <si>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</si>
  <si>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</si>
  <si>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</si>
  <si>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</si>
  <si>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</si>
  <si>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</si>
  <si>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</si>
  <si>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</si>
  <si>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</si>
  <si>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</si>
  <si>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</si>
  <si>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</si>
  <si>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</si>
  <si>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</si>
  <si>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</si>
  <si>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</si>
  <si>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</si>
  <si>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</si>
  <si>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</si>
  <si>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</si>
  <si>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</si>
  <si>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</si>
  <si>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</si>
  <si>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</si>
  <si>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</si>
  <si>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</si>
  <si>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</si>
  <si>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</si>
  <si>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</si>
  <si>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</si>
  <si>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</si>
  <si>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</si>
  <si>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</si>
  <si>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</si>
  <si>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</si>
  <si>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</si>
  <si>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</si>
  <si>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</si>
  <si>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</si>
  <si>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</si>
  <si>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</si>
  <si>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</si>
  <si>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</si>
  <si>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</si>
  <si>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</si>
  <si>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</si>
  <si>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</si>
  <si>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</si>
  <si>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</si>
  <si>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</si>
  <si>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</si>
  <si>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</si>
  <si>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</si>
  <si>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</si>
  <si>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</si>
  <si>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</si>
  <si>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</si>
  <si>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</si>
  <si>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</si>
  <si>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</si>
  <si>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</si>
  <si>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</si>
  <si>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</si>
  <si>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</si>
  <si>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</si>
  <si>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</si>
  <si>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</si>
  <si>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</si>
  <si>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</si>
  <si>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</si>
  <si>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</si>
  <si>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</si>
  <si>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</si>
  <si>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</si>
  <si>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</si>
  <si>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</si>
  <si>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</si>
  <si>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</si>
  <si>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</si>
  <si>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</si>
  <si>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</si>
  <si>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</si>
  <si>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</si>
  <si>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</si>
  <si>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</si>
  <si>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</si>
  <si>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</si>
  <si>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</si>
  <si>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</si>
  <si>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</si>
  <si>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</si>
  <si>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</si>
  <si>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</si>
  <si>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</si>
  <si>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</si>
  <si>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</si>
  <si>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</si>
  <si>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</si>
  <si>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</si>
  <si>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</si>
  <si>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</si>
  <si>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</si>
  <si>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</si>
  <si>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</si>
  <si>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</si>
  <si>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</si>
  <si>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</si>
  <si>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</si>
  <si>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</si>
  <si>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</si>
  <si>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</si>
  <si>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</si>
  <si>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</si>
  <si>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</si>
  <si>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</si>
  <si>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</si>
  <si>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</si>
  <si>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</si>
  <si>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</si>
  <si>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</si>
  <si>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</si>
  <si>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</si>
  <si>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</si>
  <si>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</si>
  <si>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</si>
  <si>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</si>
  <si>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</si>
  <si>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</si>
  <si>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</si>
  <si>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</si>
  <si>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</si>
  <si>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</si>
  <si>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</si>
  <si>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</si>
  <si>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</si>
  <si>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</si>
  <si>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</si>
  <si>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</si>
  <si>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</si>
  <si>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</si>
  <si>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</si>
  <si>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</si>
  <si>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</si>
  <si>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</si>
  <si>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</si>
  <si>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</si>
  <si>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</si>
  <si>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</si>
  <si>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</si>
  <si>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</si>
  <si>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</si>
  <si>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</si>
  <si>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</si>
  <si>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</si>
  <si>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</si>
  <si>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</si>
  <si>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</si>
  <si>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</si>
  <si>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</si>
  <si>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</si>
  <si>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</si>
  <si>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</si>
  <si>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</si>
  <si>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</si>
  <si>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</si>
  <si>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</si>
  <si>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</si>
  <si>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</si>
  <si>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</si>
  <si>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</si>
  <si>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</si>
  <si>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</si>
  <si>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</si>
  <si>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</si>
  <si>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</si>
  <si>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</si>
  <si>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</si>
  <si>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</si>
  <si>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</si>
  <si>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</si>
  <si>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</si>
  <si>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</si>
  <si>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</si>
  <si>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</si>
  <si>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</si>
  <si>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</si>
  <si>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</si>
  <si>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</si>
  <si>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</si>
  <si>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</si>
  <si>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</si>
  <si>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</si>
  <si>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</si>
  <si>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</si>
  <si>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</si>
  <si>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</si>
  <si>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</si>
  <si>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</si>
  <si>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</si>
  <si>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</si>
  <si>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</si>
  <si>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</si>
  <si>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</si>
  <si>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</si>
  <si>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</si>
  <si>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</si>
  <si>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</si>
  <si>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</si>
  <si>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</si>
  <si>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</si>
  <si>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</si>
  <si>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</si>
  <si>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</si>
  <si>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</si>
  <si>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</si>
  <si>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</si>
  <si>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</si>
  <si>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</si>
  <si>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</si>
  <si>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</si>
  <si>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</si>
  <si>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</si>
  <si>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</si>
  <si>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</si>
  <si>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</si>
  <si>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</si>
  <si>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</si>
  <si>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</si>
  <si>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</si>
  <si>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</si>
  <si>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</si>
  <si>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</si>
  <si>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</si>
  <si>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</si>
  <si>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</si>
  <si>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</si>
  <si>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</si>
  <si>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</si>
  <si>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</si>
  <si>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</si>
  <si>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</si>
  <si>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</si>
  <si>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</si>
  <si>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</si>
  <si>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</si>
  <si>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</si>
  <si>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</si>
  <si>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</si>
  <si>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</si>
  <si>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</si>
  <si>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</si>
  <si>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</si>
  <si>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</si>
  <si>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</si>
  <si>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</si>
  <si>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</si>
  <si>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</si>
  <si>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</si>
  <si>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</si>
  <si>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</si>
  <si>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</si>
  <si>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</si>
  <si>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</si>
  <si>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</si>
  <si>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</si>
  <si>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</si>
  <si>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</si>
  <si>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</si>
  <si>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</si>
  <si>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</si>
  <si>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</si>
  <si>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</si>
  <si>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</si>
  <si>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</si>
  <si>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</si>
  <si>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</si>
  <si>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</si>
  <si>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</si>
  <si>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</si>
  <si>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</si>
  <si>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</si>
  <si>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</si>
  <si>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</si>
  <si>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</si>
  <si>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</si>
  <si>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</si>
  <si>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</si>
  <si>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</si>
  <si>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</si>
  <si>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</si>
  <si>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</si>
  <si>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</si>
  <si>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</si>
  <si>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</si>
  <si>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</si>
  <si>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</si>
  <si>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</si>
  <si>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</si>
  <si>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</si>
  <si>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</si>
  <si>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</si>
  <si>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</si>
  <si>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</si>
  <si>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</si>
  <si>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</si>
  <si>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</si>
  <si>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</si>
  <si>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</si>
  <si>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</si>
  <si>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</si>
  <si>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</si>
  <si>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</si>
  <si>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</si>
  <si>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</si>
  <si>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</si>
  <si>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</si>
  <si>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</si>
  <si>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</si>
  <si>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</si>
  <si>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</si>
  <si>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</si>
  <si>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</si>
  <si>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</si>
  <si>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</si>
  <si>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</si>
  <si>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</si>
  <si>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</si>
  <si>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</si>
  <si>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</si>
  <si>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</si>
  <si>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</si>
  <si>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</si>
  <si>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</si>
  <si>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</si>
  <si>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</si>
  <si>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</si>
  <si>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</si>
  <si>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</si>
  <si>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</si>
  <si>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</si>
  <si>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</si>
  <si>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</si>
  <si>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</si>
  <si>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</si>
  <si>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</si>
  <si>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</si>
  <si>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</si>
  <si>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</si>
  <si>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</si>
  <si>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</si>
  <si>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</si>
  <si>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</si>
  <si>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</si>
  <si>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</si>
  <si>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</si>
  <si>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</si>
  <si>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</si>
  <si>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</si>
  <si>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</si>
  <si>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</si>
  <si>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</si>
  <si>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</si>
  <si>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</si>
  <si>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</si>
  <si>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</si>
  <si>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</si>
  <si>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</si>
  <si>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</si>
  <si>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</si>
  <si>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</si>
  <si>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</si>
  <si>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</si>
  <si>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</si>
  <si>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</si>
  <si>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</si>
  <si>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</si>
  <si>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</si>
  <si>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</si>
  <si>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</si>
  <si>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</si>
  <si>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</si>
  <si>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</si>
  <si>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</si>
  <si>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</si>
  <si>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</si>
  <si>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</si>
  <si>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</si>
  <si>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</si>
  <si>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</si>
  <si>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</si>
  <si>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</si>
  <si>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</si>
  <si>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</si>
  <si>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</si>
  <si>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</si>
  <si>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</si>
  <si>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</si>
  <si>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</si>
  <si>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</si>
  <si>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</si>
  <si>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</si>
  <si>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</si>
  <si>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</si>
  <si>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</si>
  <si>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</si>
  <si>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</si>
  <si>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</si>
  <si>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</si>
  <si>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</si>
  <si>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</si>
  <si>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</si>
  <si>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</si>
  <si>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</si>
  <si>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</si>
  <si>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</si>
  <si>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</si>
  <si>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</si>
  <si>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</si>
  <si>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</si>
  <si>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</si>
  <si>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</si>
  <si>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</si>
  <si>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</si>
  <si>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</si>
  <si>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</si>
  <si>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</si>
  <si>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</si>
  <si>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</si>
  <si>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</si>
  <si>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</si>
  <si>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</si>
  <si>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</si>
  <si>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</si>
  <si>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</si>
  <si>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</si>
  <si>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</si>
  <si>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</si>
  <si>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</si>
  <si>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</si>
  <si>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</si>
  <si>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</si>
  <si>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</si>
  <si>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</si>
  <si>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</si>
  <si>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</si>
  <si>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</si>
  <si>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</si>
  <si>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</si>
  <si>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</si>
  <si>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</si>
  <si>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</si>
  <si>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</si>
  <si>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</si>
  <si>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</si>
  <si>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</si>
  <si>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</si>
  <si>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</si>
  <si>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</si>
  <si>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</si>
  <si>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</si>
  <si>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</si>
  <si>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</si>
  <si>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</si>
  <si>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</si>
  <si>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</si>
  <si>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</si>
  <si>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</si>
  <si>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</si>
  <si>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</si>
  <si>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</si>
  <si>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</si>
  <si>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</si>
  <si>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</si>
  <si>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</si>
  <si>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</si>
  <si>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</si>
  <si>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</si>
  <si>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</si>
  <si>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</si>
  <si>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</si>
  <si>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</si>
  <si>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</si>
  <si>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</si>
  <si>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</si>
  <si>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</si>
  <si>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</si>
  <si>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</si>
  <si>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</si>
  <si>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</si>
  <si>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</si>
  <si>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</si>
  <si>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</si>
  <si>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</si>
  <si>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</si>
  <si>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</si>
  <si>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</si>
  <si>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</si>
  <si>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</si>
  <si>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</si>
  <si>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</si>
  <si>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</si>
  <si>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</si>
  <si>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</si>
  <si>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</si>
  <si>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</si>
  <si>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</si>
  <si>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</si>
  <si>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</si>
  <si>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</si>
  <si>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</si>
  <si>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</si>
  <si>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</si>
  <si>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</si>
  <si>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</si>
  <si>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</si>
  <si>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</si>
  <si>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</si>
  <si>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</si>
  <si>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</si>
  <si>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</si>
  <si>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</si>
  <si>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</si>
  <si>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</si>
  <si>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</si>
  <si>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</si>
  <si>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</si>
  <si>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</si>
  <si>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</si>
  <si>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</si>
  <si>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</si>
  <si>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</si>
  <si>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</si>
  <si>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</si>
  <si>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</si>
  <si>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</si>
  <si>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</si>
  <si>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</si>
  <si>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</si>
  <si>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</si>
  <si>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</si>
  <si>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</si>
  <si>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</si>
  <si>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</si>
  <si>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</si>
  <si>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</si>
  <si>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</si>
  <si>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</si>
  <si>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</si>
  <si>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</si>
  <si>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</si>
  <si>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</si>
  <si>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</si>
  <si>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</si>
  <si>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</si>
  <si>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</si>
  <si>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</si>
  <si>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</si>
  <si>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</si>
  <si>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</si>
  <si>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</si>
  <si>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</si>
  <si>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</si>
  <si>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</si>
  <si>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</si>
  <si>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</si>
  <si>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</si>
  <si>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</si>
  <si>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</si>
  <si>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</si>
  <si>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</si>
  <si>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</si>
  <si>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</si>
  <si>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</si>
  <si>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</si>
  <si>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</si>
  <si>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</si>
  <si>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</si>
  <si>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</si>
  <si>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</si>
  <si>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</si>
  <si>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</si>
  <si>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</si>
  <si>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</si>
  <si>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</si>
  <si>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</si>
  <si>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</si>
  <si>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</si>
  <si>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</si>
  <si>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</si>
  <si>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</si>
  <si>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</si>
  <si>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</si>
  <si>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</si>
  <si>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</si>
  <si>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</si>
  <si>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</si>
  <si>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</si>
  <si>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</si>
  <si>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</si>
  <si>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</si>
  <si>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</si>
  <si>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</si>
  <si>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</si>
  <si>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</si>
  <si>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</si>
  <si>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</si>
  <si>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</si>
  <si>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</si>
  <si>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</si>
  <si>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</si>
  <si>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</si>
  <si>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</si>
  <si>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</si>
  <si>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</si>
  <si>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</si>
  <si>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</si>
  <si>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</si>
  <si>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</si>
  <si>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</si>
  <si>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</si>
  <si>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</si>
  <si>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</si>
  <si>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</si>
  <si>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</si>
  <si>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</si>
  <si>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</si>
  <si>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</si>
  <si>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</si>
  <si>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</si>
  <si>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</si>
  <si>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</si>
  <si>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</si>
  <si>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</si>
  <si>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</si>
  <si>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</si>
  <si>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</si>
  <si>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</si>
  <si>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</si>
  <si>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</si>
  <si>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</si>
  <si>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</si>
  <si>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</si>
  <si>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</si>
  <si>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</si>
  <si>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</si>
  <si>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</si>
  <si>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</si>
  <si>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</si>
  <si>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</si>
  <si>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</si>
  <si>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</si>
  <si>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</si>
  <si>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</si>
  <si>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</si>
  <si>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</si>
  <si>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</si>
  <si>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</si>
  <si>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</si>
  <si>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</si>
  <si>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</si>
  <si>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</si>
  <si>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</si>
  <si>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</si>
  <si>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</si>
  <si>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</si>
  <si>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</si>
  <si>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</si>
  <si>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</si>
  <si>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</si>
  <si>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</si>
  <si>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</si>
  <si>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</si>
  <si>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</si>
  <si>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</si>
  <si>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</si>
  <si>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</si>
  <si>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</si>
  <si>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</si>
  <si>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</si>
  <si>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</si>
  <si>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</si>
  <si>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</si>
  <si>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</si>
  <si>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</si>
  <si>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</si>
  <si>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</si>
  <si>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</si>
  <si>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</si>
  <si>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</si>
  <si>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</si>
  <si>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</si>
  <si>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</si>
  <si>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</si>
  <si>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</si>
  <si>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</si>
  <si>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</si>
  <si>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</si>
  <si>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</si>
  <si>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</si>
  <si>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</si>
  <si>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</si>
  <si>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</si>
  <si>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</si>
  <si>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</si>
  <si>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</si>
  <si>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</si>
  <si>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</si>
  <si>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</si>
  <si>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</si>
  <si>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</si>
  <si>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</si>
  <si>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</si>
  <si>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</si>
  <si>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</si>
  <si>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</si>
  <si>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</si>
  <si>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</si>
  <si>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</si>
  <si>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</si>
  <si>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</si>
  <si>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</si>
  <si>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</si>
  <si>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</si>
  <si>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</si>
  <si>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</si>
  <si>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</si>
  <si>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</si>
  <si>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</si>
  <si>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</si>
  <si>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</si>
  <si>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</si>
  <si>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</si>
  <si>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</si>
  <si>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</si>
  <si>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</si>
  <si>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</si>
  <si>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</si>
  <si>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</si>
  <si>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</si>
  <si>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</si>
  <si>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</si>
  <si>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</si>
  <si>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</si>
  <si>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</si>
  <si>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</si>
  <si>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</si>
  <si>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</si>
  <si>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</si>
  <si>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</si>
  <si>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</si>
  <si>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</si>
  <si>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</si>
  <si>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</si>
  <si>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</si>
  <si>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</si>
  <si>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</si>
  <si>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</si>
  <si>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</si>
  <si>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</si>
  <si>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</si>
  <si>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</si>
  <si>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</si>
  <si>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</si>
  <si>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</si>
  <si>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</si>
  <si>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</si>
  <si>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</si>
  <si>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</si>
  <si>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</si>
  <si>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</si>
  <si>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</si>
  <si>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</si>
  <si>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</si>
  <si>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</si>
  <si>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</si>
  <si>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</si>
  <si>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</si>
  <si>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</si>
  <si>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</si>
  <si>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</si>
  <si>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</si>
  <si>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</si>
  <si>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</si>
  <si>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</si>
  <si>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</si>
  <si>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</si>
  <si>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</si>
  <si>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</si>
  <si>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</si>
  <si>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</si>
  <si>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</si>
  <si>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</si>
  <si>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</si>
  <si>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</si>
  <si>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</si>
  <si>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</si>
  <si>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</si>
  <si>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</si>
  <si>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</si>
  <si>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</si>
  <si>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</si>
  <si>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</si>
  <si>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</si>
  <si>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</si>
  <si>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</si>
  <si>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</si>
  <si>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</si>
  <si>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</si>
  <si>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</si>
  <si>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</si>
  <si>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</si>
  <si>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</si>
  <si>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</si>
  <si>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</si>
  <si>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</si>
  <si>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</si>
  <si>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</si>
  <si>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</si>
  <si>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</si>
  <si>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</si>
  <si>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</si>
  <si>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</si>
  <si>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</si>
  <si>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</si>
  <si>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</si>
  <si>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</si>
  <si>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</si>
  <si>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</si>
  <si>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</si>
  <si>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</si>
  <si>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</si>
  <si>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</si>
  <si>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</si>
  <si>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</si>
  <si>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</si>
  <si>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</si>
  <si>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</si>
  <si>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</si>
  <si>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</si>
  <si>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</si>
  <si>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</si>
  <si>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</si>
  <si>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</si>
  <si>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</si>
  <si>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</si>
  <si>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</si>
  <si>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</si>
  <si>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</si>
  <si>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</si>
  <si>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</si>
  <si>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</si>
  <si>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</si>
  <si>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</si>
  <si>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</si>
  <si>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</si>
  <si>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</si>
  <si>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</si>
  <si>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</si>
  <si>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</si>
  <si>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</si>
  <si>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</si>
  <si>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</si>
  <si>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</si>
  <si>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</si>
  <si>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</si>
  <si>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</si>
  <si>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</si>
  <si>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</si>
  <si>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</si>
  <si>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</si>
  <si>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</si>
  <si>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</si>
  <si>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</si>
  <si>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</si>
  <si>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</si>
  <si>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</si>
  <si>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</si>
  <si>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</si>
  <si>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</si>
  <si>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</si>
  <si>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</si>
  <si>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</si>
  <si>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</si>
  <si>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</si>
  <si>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</si>
  <si>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</si>
  <si>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</si>
  <si>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</si>
  <si>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</si>
  <si>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</si>
  <si>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</si>
  <si>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</si>
  <si>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</si>
  <si>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</si>
  <si>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</si>
  <si>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</si>
  <si>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</si>
  <si>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</si>
  <si>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</si>
  <si>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</si>
  <si>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</si>
  <si>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</si>
  <si>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</si>
  <si>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</si>
  <si>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</si>
  <si>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</si>
  <si>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</si>
  <si>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</si>
  <si>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</si>
  <si>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</si>
  <si>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</si>
  <si>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</si>
  <si>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</si>
  <si>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</si>
  <si>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</si>
  <si>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</si>
  <si>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</si>
  <si>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</si>
  <si>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</si>
  <si>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</si>
  <si>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</si>
  <si>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</si>
  <si>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</si>
  <si>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</si>
  <si>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</si>
  <si>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</si>
  <si>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</si>
  <si>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</si>
  <si>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</si>
  <si>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</si>
  <si>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</si>
  <si>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</si>
  <si>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</si>
  <si>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</si>
  <si>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</si>
  <si>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</si>
  <si>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</si>
  <si>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</si>
  <si>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</si>
  <si>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</si>
  <si>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</si>
  <si>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</si>
  <si>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</si>
  <si>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</si>
  <si>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</si>
  <si>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</si>
  <si>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</si>
  <si>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</si>
  <si>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</si>
  <si>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</si>
  <si>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</si>
  <si>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</si>
  <si>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</si>
  <si>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</si>
  <si>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</si>
  <si>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</si>
  <si>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</si>
  <si>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</si>
  <si>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</si>
  <si>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</si>
  <si>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</si>
  <si>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</si>
  <si>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</si>
  <si>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</si>
  <si>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</si>
  <si>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</si>
  <si>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</si>
  <si>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</si>
  <si>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</si>
  <si>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</si>
  <si>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</si>
  <si>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</si>
  <si>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</si>
  <si>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</si>
  <si>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</si>
  <si>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</si>
  <si>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</si>
  <si>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</si>
  <si>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</si>
  <si>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</si>
  <si>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</si>
  <si>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</si>
  <si>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</si>
  <si>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</si>
  <si>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</si>
  <si>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</si>
  <si>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</si>
  <si>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</si>
  <si>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</si>
  <si>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</si>
  <si>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</si>
  <si>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</si>
  <si>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</si>
  <si>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</si>
  <si>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</si>
  <si>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</si>
  <si>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</si>
  <si>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</si>
  <si>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</si>
  <si>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</si>
  <si>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</si>
  <si>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</si>
  <si>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</si>
  <si>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</si>
  <si>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</si>
  <si>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</si>
  <si>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</si>
  <si>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</si>
  <si>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</si>
  <si>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</si>
  <si>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</si>
  <si>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</si>
  <si>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</si>
  <si>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</si>
  <si>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</si>
  <si>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</si>
  <si>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</si>
  <si>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</si>
  <si>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</si>
  <si>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</si>
  <si>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</si>
  <si>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</si>
  <si>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</si>
  <si>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</si>
  <si>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</si>
  <si>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</si>
  <si>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</si>
  <si>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</si>
  <si>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</si>
  <si>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</si>
  <si>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</si>
  <si>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</si>
  <si>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</si>
  <si>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</si>
  <si>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</si>
  <si>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</si>
  <si>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</si>
  <si>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</si>
  <si>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</si>
  <si>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</si>
  <si>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</si>
  <si>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</si>
  <si>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</si>
  <si>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</si>
  <si>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</si>
  <si>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</si>
  <si>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</si>
  <si>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</si>
  <si>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</si>
  <si>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</si>
  <si>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</si>
  <si>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</si>
  <si>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</si>
  <si>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</si>
  <si>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</si>
  <si>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</si>
  <si>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</si>
  <si>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</si>
  <si>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</si>
  <si>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</si>
  <si>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</si>
  <si>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</si>
  <si>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</si>
  <si>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</si>
  <si>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</si>
  <si>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</si>
  <si>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</si>
  <si>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</si>
  <si>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</si>
  <si>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</si>
  <si>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</si>
  <si>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</si>
  <si>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</si>
  <si>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</si>
  <si>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</si>
  <si>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</si>
  <si>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</si>
  <si>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</si>
  <si>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</si>
  <si>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</si>
  <si>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</si>
  <si>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</si>
  <si>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</si>
  <si>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</si>
  <si>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</si>
  <si>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</si>
  <si>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</si>
  <si>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</si>
  <si>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</si>
  <si>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</si>
  <si>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</si>
  <si>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</si>
  <si>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</si>
  <si>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</si>
  <si>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</si>
  <si>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</si>
  <si>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</si>
  <si>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</si>
  <si>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</si>
  <si>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</si>
  <si>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</si>
  <si>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</si>
  <si>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</si>
  <si>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</si>
  <si>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</si>
  <si>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</si>
  <si>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</si>
  <si>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</si>
  <si>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</si>
  <si>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</si>
  <si>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</si>
  <si>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</si>
  <si>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</si>
  <si>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</si>
  <si>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</si>
  <si>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</si>
  <si>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</si>
  <si>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</si>
  <si>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</si>
  <si>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</si>
  <si>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</si>
  <si>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</si>
  <si>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</si>
  <si>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</si>
  <si>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</si>
  <si>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</si>
  <si>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</si>
  <si>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</si>
  <si>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</si>
  <si>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</si>
  <si>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</si>
  <si>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</si>
  <si>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</si>
  <si>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</si>
  <si>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</si>
  <si>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</si>
  <si>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</si>
  <si>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</si>
  <si>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</si>
  <si>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</si>
  <si>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</si>
  <si>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</si>
  <si>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</si>
  <si>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</si>
  <si>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</si>
  <si>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</si>
  <si>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</si>
  <si>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</si>
  <si>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</si>
  <si>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</si>
  <si>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</si>
  <si>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</si>
  <si>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</si>
  <si>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</si>
  <si>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</si>
  <si>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</si>
  <si>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</si>
  <si>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</si>
  <si>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</si>
  <si>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</si>
  <si>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</si>
  <si>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</si>
  <si>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</si>
  <si>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</si>
  <si>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</si>
  <si>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</si>
  <si>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</si>
  <si>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</si>
  <si>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</si>
  <si>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</si>
  <si>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</si>
  <si>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</si>
  <si>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</si>
  <si>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</si>
  <si>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</si>
  <si>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</si>
  <si>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</si>
  <si>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</si>
  <si>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</si>
  <si>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</si>
  <si>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</si>
  <si>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</si>
  <si>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</si>
  <si>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</si>
  <si>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</si>
  <si>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</si>
  <si>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</si>
  <si>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</si>
  <si>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</si>
  <si>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</si>
  <si>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</si>
  <si>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</si>
  <si>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</si>
  <si>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</si>
  <si>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</si>
  <si>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</si>
  <si>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</si>
  <si>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</si>
  <si>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</si>
  <si>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</si>
  <si>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</si>
  <si>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</si>
  <si>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</si>
  <si>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</si>
  <si>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</si>
  <si>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</si>
  <si>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</si>
  <si>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</si>
  <si>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</si>
  <si>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</si>
  <si>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</si>
  <si>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</si>
  <si>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</si>
  <si>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</si>
  <si>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</si>
  <si>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</si>
  <si>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</si>
  <si>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</si>
  <si>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</si>
  <si>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</si>
  <si>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</si>
  <si>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</si>
  <si>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</si>
  <si>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</si>
  <si>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</si>
  <si>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</si>
  <si>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</si>
  <si>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</si>
  <si>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</si>
  <si>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</si>
  <si>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</si>
  <si>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</si>
  <si>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</si>
  <si>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</si>
  <si>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</si>
  <si>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</si>
  <si>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</si>
  <si>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</si>
  <si>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</si>
  <si>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</si>
  <si>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</si>
  <si>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</si>
  <si>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</si>
  <si>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</si>
  <si>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</si>
  <si>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</si>
  <si>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</si>
  <si>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</si>
  <si>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</si>
  <si>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</si>
  <si>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</si>
  <si>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</si>
  <si>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</si>
  <si>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</si>
  <si>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</si>
  <si>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</si>
  <si>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</si>
  <si>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</si>
  <si>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</si>
  <si>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</si>
  <si>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</si>
  <si>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</si>
  <si>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</si>
  <si>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</si>
  <si>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</si>
  <si>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</si>
  <si>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</si>
  <si>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</si>
  <si>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</si>
  <si>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</si>
  <si>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</si>
  <si>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</si>
  <si>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</si>
  <si>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</si>
  <si>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</si>
  <si>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</si>
  <si>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</si>
  <si>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</si>
  <si>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</si>
  <si>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</si>
  <si>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</si>
  <si>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</si>
  <si>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</si>
  <si>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</si>
  <si>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</si>
  <si>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</si>
  <si>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</si>
  <si>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</si>
  <si>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</si>
  <si>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</si>
  <si>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</si>
  <si>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</si>
  <si>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</si>
  <si>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</si>
  <si>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</si>
  <si>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</si>
  <si>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</si>
  <si>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</si>
  <si>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</si>
  <si>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</si>
  <si>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</si>
  <si>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</si>
  <si>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</si>
  <si>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</si>
  <si>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</si>
  <si>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</si>
  <si>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</si>
  <si>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</si>
  <si>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</si>
  <si>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</si>
  <si>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</si>
  <si>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</si>
  <si>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</si>
  <si>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</si>
  <si>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</si>
  <si>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</si>
  <si>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</si>
  <si>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</si>
  <si>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</si>
  <si>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</si>
  <si>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</si>
  <si>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</si>
  <si>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</si>
  <si>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</si>
  <si>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</si>
  <si>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</si>
  <si>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</si>
  <si>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</si>
  <si>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</si>
  <si>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</si>
  <si>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</si>
  <si>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</si>
  <si>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</si>
  <si>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</si>
  <si>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</si>
  <si>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</si>
  <si>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</si>
  <si>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</si>
  <si>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</si>
  <si>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</si>
  <si>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</si>
  <si>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</si>
  <si>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</si>
  <si>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</si>
  <si>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</si>
  <si>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</si>
  <si>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</si>
  <si>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</si>
  <si>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</si>
  <si>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</si>
  <si>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</si>
  <si>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</si>
  <si>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</si>
  <si>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</si>
  <si>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</si>
  <si>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</si>
  <si>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</si>
  <si>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</si>
  <si>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</si>
  <si>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</si>
  <si>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</si>
  <si>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</si>
  <si>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</si>
  <si>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</si>
  <si>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</si>
  <si>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</si>
  <si>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</si>
  <si>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</si>
  <si>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</si>
  <si>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</si>
  <si>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</si>
  <si>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</si>
  <si>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</si>
  <si>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</si>
  <si>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</si>
  <si>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</si>
  <si>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</si>
  <si>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</si>
  <si>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</si>
  <si>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</si>
  <si>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</si>
  <si>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</si>
  <si>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</si>
  <si>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</si>
  <si>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</si>
  <si>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</si>
  <si>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</si>
  <si>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</si>
  <si>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</si>
  <si>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</si>
  <si>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</si>
  <si>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</si>
  <si>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</si>
  <si>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</si>
  <si>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</si>
  <si>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</si>
  <si>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</si>
  <si>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</si>
  <si>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</si>
  <si>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</si>
  <si>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</si>
  <si>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</si>
  <si>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</si>
  <si>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</si>
  <si>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</si>
  <si>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</si>
  <si>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</si>
  <si>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</si>
  <si>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</si>
  <si>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</si>
  <si>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</si>
  <si>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</si>
  <si>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</si>
  <si>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</si>
  <si>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</si>
  <si>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</si>
  <si>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</si>
  <si>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</si>
  <si>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</si>
  <si>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</si>
  <si>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</si>
  <si>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</si>
  <si>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</si>
  <si>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</si>
  <si>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</si>
  <si>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</si>
  <si>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</si>
  <si>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</si>
  <si>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</si>
  <si>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</si>
  <si>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</si>
  <si>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</si>
  <si>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</si>
  <si>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</si>
  <si>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</si>
  <si>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</si>
  <si>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</si>
  <si>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</si>
  <si>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</si>
  <si>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</si>
  <si>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</si>
  <si>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</si>
  <si>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</si>
  <si>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</si>
  <si>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</si>
  <si>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</si>
  <si>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</si>
  <si>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</si>
  <si>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</si>
  <si>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</si>
  <si>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</si>
  <si>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</si>
  <si>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</si>
  <si>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</si>
  <si>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</si>
  <si>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</si>
  <si>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</si>
  <si>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</si>
  <si>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</si>
  <si>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</si>
  <si>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</si>
  <si>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</si>
  <si>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</si>
  <si>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</si>
  <si>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</si>
  <si>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</si>
  <si>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</si>
  <si>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</si>
  <si>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</si>
  <si>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</si>
  <si>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</si>
  <si>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</si>
  <si>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</si>
  <si>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</si>
  <si>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</si>
  <si>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</si>
  <si>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</si>
  <si>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</si>
  <si>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</si>
  <si>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</si>
  <si>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</si>
  <si>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</si>
  <si>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</si>
  <si>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</si>
  <si>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</si>
  <si>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</si>
  <si>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</si>
  <si>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</si>
  <si>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</si>
  <si>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</si>
  <si>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</si>
  <si>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</si>
  <si>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</si>
  <si>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</si>
  <si>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</si>
  <si>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</si>
  <si>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</si>
  <si>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</si>
  <si>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</si>
  <si>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</si>
  <si>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</si>
  <si>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</si>
  <si>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</si>
  <si>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</si>
  <si>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</si>
  <si>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</si>
  <si>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</si>
  <si>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</si>
  <si>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</si>
  <si>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</si>
  <si>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</si>
  <si>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</si>
  <si>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</si>
  <si>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</si>
  <si>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</si>
  <si>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</si>
  <si>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</si>
  <si>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</si>
  <si>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</si>
  <si>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</si>
  <si>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</si>
  <si>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</si>
  <si>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</si>
  <si>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</si>
  <si>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</si>
  <si>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</si>
  <si>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</si>
  <si>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</si>
  <si>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</si>
  <si>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</si>
  <si>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</si>
  <si>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</si>
  <si>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</si>
  <si>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</si>
  <si>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</si>
  <si>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</si>
  <si>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</si>
  <si>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</si>
  <si>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</si>
  <si>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</si>
  <si>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</si>
  <si>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</si>
  <si>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</si>
  <si>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</si>
  <si>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</si>
  <si>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</si>
  <si>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</si>
  <si>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</si>
  <si>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</si>
  <si>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</si>
  <si>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</si>
  <si>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</si>
  <si>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</si>
  <si>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</si>
  <si>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</si>
  <si>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</si>
  <si>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</si>
  <si>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</si>
  <si>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</si>
  <si>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</si>
  <si>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</si>
  <si>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</si>
  <si>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</si>
  <si>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</si>
  <si>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</si>
  <si>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</si>
  <si>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</si>
  <si>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</si>
  <si>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</si>
  <si>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</si>
  <si>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</si>
  <si>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</si>
  <si>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</si>
  <si>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</si>
  <si>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</si>
  <si>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</si>
  <si>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</si>
  <si>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</si>
  <si>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</si>
  <si>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</si>
  <si>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</si>
  <si>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</si>
  <si>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</si>
  <si>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</si>
  <si>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</si>
  <si>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</si>
  <si>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</si>
  <si>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</si>
  <si>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</si>
  <si>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</si>
  <si>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</si>
  <si>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</si>
  <si>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</si>
  <si>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</si>
  <si>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</si>
  <si>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</si>
  <si>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</si>
  <si>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</si>
  <si>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</si>
  <si>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</si>
  <si>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</si>
  <si>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</si>
  <si>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</si>
  <si>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</si>
  <si>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</si>
  <si>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</si>
  <si>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</si>
  <si>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</si>
  <si>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</si>
  <si>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</si>
  <si>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</si>
  <si>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</si>
  <si>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</si>
  <si>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</si>
  <si>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</si>
  <si>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</si>
  <si>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</si>
  <si>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</si>
  <si>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</si>
  <si>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</si>
  <si>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</si>
  <si>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</si>
  <si>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</si>
  <si>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</si>
  <si>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</si>
  <si>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</si>
  <si>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</si>
  <si>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</si>
  <si>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</si>
  <si>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</si>
  <si>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</si>
  <si>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</si>
  <si>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</si>
  <si>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</si>
  <si>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</si>
  <si>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</si>
  <si>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</si>
  <si>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</si>
  <si>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</si>
  <si>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</si>
  <si>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</si>
  <si>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</si>
  <si>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</si>
  <si>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</si>
  <si>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</si>
  <si>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</si>
  <si>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</si>
  <si>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</si>
  <si>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</si>
  <si>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</si>
  <si>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</si>
  <si>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</si>
  <si>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</si>
  <si>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</si>
  <si>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</si>
  <si>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</si>
  <si>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</si>
  <si>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</si>
  <si>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</si>
  <si>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</si>
  <si>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</si>
  <si>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</si>
  <si>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</si>
  <si>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</si>
  <si>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</si>
  <si>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</si>
  <si>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</si>
  <si>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</si>
  <si>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</si>
  <si>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</si>
  <si>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</si>
  <si>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</si>
  <si>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</si>
  <si>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</si>
  <si>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</si>
  <si>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</si>
  <si>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</si>
  <si>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</si>
  <si>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</si>
  <si>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</si>
  <si>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</si>
  <si>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</si>
  <si>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</si>
  <si>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</si>
  <si>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</si>
  <si>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</si>
  <si>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</si>
  <si>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</si>
  <si>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</si>
  <si>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</si>
  <si>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</si>
  <si>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</si>
  <si>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</si>
  <si>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</si>
  <si>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</si>
  <si>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</si>
  <si>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</si>
  <si>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</si>
  <si>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</si>
  <si>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</si>
  <si>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</si>
  <si>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</si>
  <si>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</si>
  <si>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</si>
  <si>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</si>
  <si>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</si>
  <si>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</si>
  <si>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</si>
  <si>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</si>
  <si>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</si>
  <si>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</si>
  <si>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</si>
  <si>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</si>
  <si>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</si>
  <si>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</si>
  <si>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</si>
  <si>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</si>
  <si>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</si>
  <si>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</si>
  <si>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</si>
  <si>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</si>
  <si>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</si>
  <si>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</si>
  <si>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</si>
  <si>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</si>
  <si>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</si>
  <si>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</si>
  <si>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</si>
  <si>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</si>
  <si>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</si>
  <si>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</si>
  <si>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</si>
  <si>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</si>
  <si>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</si>
  <si>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</si>
  <si>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</si>
  <si>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</si>
  <si>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</si>
  <si>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</si>
  <si>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</si>
  <si>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</si>
  <si>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</si>
  <si>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</si>
  <si>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</si>
  <si>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</si>
  <si>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</si>
  <si>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</si>
  <si>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</si>
  <si>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</si>
  <si>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</si>
  <si>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</si>
  <si>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</si>
  <si>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</si>
  <si>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</si>
  <si>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</si>
  <si>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</si>
  <si>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</si>
  <si>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</si>
  <si>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</si>
  <si>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</si>
  <si>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</si>
  <si>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</si>
  <si>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</si>
  <si>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</si>
  <si>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</si>
  <si>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</si>
  <si>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</si>
  <si>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</si>
  <si>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</si>
  <si>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</si>
  <si>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</si>
  <si>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</si>
  <si>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</si>
  <si>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</si>
  <si>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</si>
  <si>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</si>
  <si>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</si>
  <si>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</si>
  <si>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</si>
  <si>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</si>
  <si>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</si>
  <si>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</si>
  <si>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</si>
  <si>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</si>
  <si>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</si>
  <si>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</si>
  <si>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</si>
  <si>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</si>
  <si>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</si>
  <si>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</si>
  <si>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</si>
  <si>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</si>
  <si>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</si>
  <si>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</si>
  <si>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</si>
  <si>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</si>
  <si>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</si>
  <si>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</si>
  <si>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</si>
  <si>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</si>
  <si>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</si>
  <si>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</si>
  <si>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</si>
  <si>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</si>
  <si>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</si>
  <si>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</si>
  <si>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</si>
  <si>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</si>
  <si>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</si>
  <si>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</si>
  <si>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</si>
  <si>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</si>
  <si>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</si>
  <si>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</si>
  <si>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</si>
  <si>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</si>
  <si>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</si>
  <si>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</si>
  <si>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</si>
  <si>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</si>
  <si>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</si>
  <si>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</si>
  <si>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</si>
  <si>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</si>
  <si>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</si>
  <si>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</si>
  <si>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</si>
  <si>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</si>
  <si>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</si>
  <si>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</si>
  <si>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</si>
  <si>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</si>
  <si>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</si>
  <si>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</si>
  <si>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</si>
  <si>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</si>
  <si>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</si>
  <si>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</si>
  <si>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</si>
  <si>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</si>
  <si>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</si>
  <si>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</si>
  <si>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</si>
  <si>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</si>
  <si>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</si>
  <si>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</si>
  <si>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</si>
  <si>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</si>
  <si>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</si>
  <si>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</si>
  <si>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</si>
  <si>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</si>
  <si>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</si>
  <si>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</si>
  <si>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</si>
  <si>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</si>
  <si>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</si>
  <si>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</si>
  <si>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</si>
  <si>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</si>
  <si>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</si>
  <si>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</si>
  <si>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</si>
  <si>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</si>
  <si>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</si>
  <si>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</si>
  <si>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</si>
  <si>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</si>
  <si>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</si>
  <si>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</si>
  <si>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</si>
  <si>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</si>
  <si>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</si>
  <si>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</si>
  <si>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</si>
  <si>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</si>
  <si>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</si>
  <si>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</si>
  <si>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</si>
  <si>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</si>
  <si>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</si>
  <si>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</si>
  <si>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</si>
  <si>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</si>
  <si>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</si>
  <si>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</si>
  <si>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</si>
  <si>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</si>
  <si>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</si>
  <si>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</si>
  <si>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</si>
  <si>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</si>
  <si>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</si>
  <si>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</si>
  <si>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</si>
  <si>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</si>
  <si>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</si>
  <si>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</si>
  <si>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</si>
  <si>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</si>
  <si>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</si>
  <si>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</si>
  <si>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</si>
  <si>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</si>
  <si>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</si>
  <si>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</si>
  <si>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</si>
  <si>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</si>
  <si>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</si>
  <si>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</si>
  <si>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</si>
  <si>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</si>
  <si>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</si>
  <si>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</si>
  <si>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</si>
  <si>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</si>
  <si>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</si>
  <si>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</si>
  <si>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</si>
  <si>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</si>
  <si>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</si>
  <si>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</si>
  <si>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</si>
  <si>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</si>
  <si>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</si>
  <si>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</si>
  <si>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</si>
  <si>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</si>
  <si>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</si>
  <si>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</si>
  <si>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</si>
  <si>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</si>
  <si>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</si>
  <si>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</si>
  <si>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</si>
  <si>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</si>
  <si>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</si>
  <si>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</si>
  <si>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</si>
  <si>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</si>
  <si>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</si>
  <si>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</si>
  <si>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</si>
  <si>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</si>
  <si>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</si>
  <si>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</si>
  <si>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</si>
  <si>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</si>
  <si>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</si>
  <si>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</si>
  <si>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</si>
  <si>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</si>
  <si>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</si>
  <si>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</si>
  <si>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</si>
  <si>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</si>
  <si>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</si>
  <si>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</si>
  <si>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</si>
  <si>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</si>
  <si>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</si>
  <si>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</si>
  <si>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</si>
  <si>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</si>
  <si>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</si>
  <si>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</si>
  <si>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</si>
  <si>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</si>
  <si>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</si>
  <si>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</si>
  <si>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</si>
  <si>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</si>
  <si>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</si>
  <si>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</si>
  <si>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</si>
  <si>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</si>
  <si>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</si>
  <si>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</si>
  <si>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</si>
  <si>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</si>
  <si>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</si>
  <si>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</si>
  <si>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</si>
  <si>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</si>
  <si>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</si>
  <si>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</si>
  <si>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</si>
  <si>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</si>
  <si>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</si>
  <si>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</si>
  <si>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</si>
  <si>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</si>
  <si>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</si>
  <si>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</si>
  <si>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</si>
  <si>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</si>
  <si>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</si>
  <si>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</si>
  <si>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</si>
  <si>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</si>
  <si>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</si>
  <si>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</si>
  <si>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</si>
  <si>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</si>
  <si>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</si>
  <si>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</si>
  <si>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</si>
  <si>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</si>
  <si>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</si>
  <si>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</si>
  <si>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</si>
  <si>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</si>
  <si>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</si>
  <si>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</si>
  <si>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</si>
  <si>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</si>
  <si>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</si>
  <si>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</si>
  <si>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</si>
  <si>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</si>
  <si>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</si>
  <si>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</si>
  <si>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</si>
  <si>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</si>
  <si>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</si>
  <si>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</si>
  <si>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</si>
  <si>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</si>
  <si>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</si>
  <si>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</si>
  <si>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</si>
  <si>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</si>
  <si>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</si>
  <si>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</si>
  <si>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</si>
  <si>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</si>
  <si>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</si>
  <si>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</si>
  <si>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</si>
  <si>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</si>
  <si>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</si>
  <si>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</si>
  <si>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</si>
  <si>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</si>
  <si>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</si>
  <si>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</si>
  <si>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</si>
  <si>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</si>
  <si>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</si>
  <si>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</si>
  <si>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</si>
  <si>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</si>
  <si>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</si>
  <si>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</si>
  <si>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</si>
  <si>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</si>
  <si>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</si>
  <si>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</si>
  <si>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</si>
  <si>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</si>
  <si>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</si>
  <si>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</si>
  <si>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</si>
  <si>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</si>
  <si>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</si>
  <si>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</si>
  <si>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</si>
  <si>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</si>
  <si>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</si>
  <si>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</si>
  <si>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</si>
  <si>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</si>
  <si>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</si>
  <si>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</si>
  <si>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</si>
  <si>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</si>
  <si>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</si>
  <si>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</si>
  <si>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</si>
  <si>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</si>
  <si>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</si>
  <si>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</si>
  <si>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</si>
  <si>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</si>
  <si>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</si>
  <si>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</si>
  <si>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</si>
  <si>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</si>
  <si>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</si>
  <si>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</si>
  <si>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</si>
  <si>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</si>
  <si>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</si>
  <si>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</si>
  <si>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</si>
  <si>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</si>
  <si>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</si>
  <si>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</si>
  <si>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</si>
  <si>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</si>
  <si>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</si>
  <si>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</si>
  <si>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</si>
  <si>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</si>
  <si>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</si>
  <si>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</si>
  <si>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</si>
  <si>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</si>
  <si>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</si>
  <si>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</si>
  <si>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</si>
  <si>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</si>
  <si>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</si>
  <si>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</si>
  <si>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</si>
  <si>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</si>
  <si>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</si>
  <si>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</si>
  <si>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</si>
  <si>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</si>
  <si>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</si>
  <si>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</si>
  <si>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</si>
  <si>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</si>
  <si>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</si>
  <si>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</si>
  <si>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</si>
  <si>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</si>
  <si>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</si>
  <si>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</si>
  <si>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</si>
  <si>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</si>
  <si>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</si>
  <si>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</si>
  <si>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</si>
  <si>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</si>
  <si>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</si>
  <si>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</si>
  <si>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</si>
  <si>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</si>
  <si>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</si>
  <si>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</si>
  <si>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</si>
  <si>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</si>
  <si>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</si>
  <si>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</si>
  <si>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</si>
  <si>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</si>
  <si>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</si>
  <si>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</si>
  <si>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</si>
  <si>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</si>
  <si>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</si>
  <si>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</si>
  <si>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</si>
  <si>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</si>
  <si>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</si>
  <si>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</si>
  <si>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</si>
  <si>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</si>
  <si>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</si>
  <si>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</si>
  <si>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</si>
  <si>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</si>
  <si>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</si>
  <si>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</si>
  <si>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</si>
  <si>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</si>
  <si>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</si>
  <si>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</si>
  <si>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</si>
  <si>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</si>
  <si>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</si>
  <si>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</si>
  <si>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</si>
  <si>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</si>
  <si>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</si>
  <si>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</si>
  <si>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</si>
  <si>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</si>
  <si>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</si>
  <si>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</si>
  <si>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</si>
  <si>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</si>
  <si>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</si>
  <si>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</si>
  <si>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</si>
  <si>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</si>
  <si>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</si>
  <si>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</si>
  <si>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</si>
  <si>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</si>
  <si>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</si>
  <si>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</si>
  <si>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</si>
  <si>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</si>
  <si>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</si>
  <si>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</si>
  <si>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</si>
  <si>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</si>
  <si>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</si>
  <si>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</si>
  <si>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</si>
  <si>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</si>
  <si>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</si>
  <si>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</si>
  <si>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</si>
  <si>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</si>
  <si>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</si>
  <si>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</si>
  <si>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</si>
  <si>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</si>
  <si>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</si>
  <si>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</si>
  <si>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</si>
  <si>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</si>
  <si>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</si>
  <si>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</si>
  <si>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</si>
  <si>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</si>
  <si>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</si>
  <si>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</si>
  <si>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</si>
  <si>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</si>
  <si>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</si>
  <si>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</si>
  <si>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</si>
  <si>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</si>
  <si>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</si>
  <si>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</si>
  <si>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</si>
  <si>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</si>
  <si>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</si>
  <si>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</si>
  <si>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</si>
  <si>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</si>
  <si>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</si>
  <si>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</si>
  <si>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</si>
  <si>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</si>
  <si>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</si>
  <si>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</si>
  <si>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</si>
  <si>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</si>
  <si>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</si>
  <si>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</si>
  <si>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</si>
  <si>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</si>
  <si>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</si>
  <si>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</si>
  <si>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</si>
  <si>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</si>
  <si>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</si>
  <si>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</si>
  <si>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</si>
  <si>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</si>
  <si>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</si>
  <si>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</si>
  <si>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</si>
  <si>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</si>
  <si>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</si>
  <si>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</si>
  <si>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</si>
  <si>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</si>
  <si>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</si>
  <si>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</si>
  <si>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</si>
  <si>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</si>
  <si>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</si>
  <si>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</si>
  <si>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</si>
  <si>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</si>
  <si>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</si>
  <si>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</si>
  <si>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</si>
  <si>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</si>
  <si>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</si>
  <si>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</si>
  <si>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</si>
  <si>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</si>
  <si>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</si>
  <si>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</si>
  <si>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</si>
  <si>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</si>
  <si>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</si>
  <si>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</si>
  <si>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</si>
  <si>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</si>
  <si>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</si>
  <si>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</si>
  <si>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</si>
  <si>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</si>
  <si>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</si>
  <si>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</si>
  <si>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</si>
  <si>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</si>
  <si>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</si>
  <si>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</si>
  <si>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</si>
  <si>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</si>
  <si>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</si>
  <si>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</si>
  <si>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</si>
  <si>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</si>
  <si>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</si>
  <si>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</si>
  <si>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</si>
  <si>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</si>
  <si>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</si>
  <si>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</si>
  <si>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</si>
  <si>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</si>
  <si>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</si>
  <si>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</si>
  <si>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</si>
  <si>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</si>
  <si>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</si>
  <si>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</si>
  <si>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</si>
  <si>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</si>
  <si>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</si>
  <si>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</si>
  <si>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</si>
  <si>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</si>
  <si>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</si>
  <si>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</si>
  <si>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</si>
  <si>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</si>
  <si>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</si>
  <si>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</si>
  <si>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</si>
  <si>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</si>
  <si>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</si>
  <si>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</si>
  <si>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</si>
  <si>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</si>
  <si>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</si>
  <si>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</si>
  <si>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</si>
  <si>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</si>
  <si>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</si>
  <si>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</si>
  <si>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</si>
  <si>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</si>
  <si>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</si>
  <si>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</si>
  <si>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</si>
  <si>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</si>
  <si>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</si>
  <si>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</si>
  <si>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</si>
  <si>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</si>
  <si>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</si>
  <si>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</si>
  <si>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</si>
  <si>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</si>
  <si>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</si>
  <si>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</si>
  <si>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</si>
  <si>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</si>
  <si>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</si>
  <si>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</si>
  <si>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</si>
  <si>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</si>
  <si>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</si>
  <si>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</si>
  <si>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</si>
  <si>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</si>
  <si>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</si>
  <si>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</si>
  <si>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</si>
  <si>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</si>
  <si>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</si>
  <si>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</si>
  <si>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</si>
  <si>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</si>
  <si>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</si>
  <si>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</si>
  <si>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</si>
  <si>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</si>
  <si>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</si>
  <si>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</si>
  <si>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</si>
  <si>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</si>
  <si>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</si>
  <si>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</si>
  <si>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</si>
  <si>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</si>
  <si>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</si>
  <si>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</si>
  <si>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</si>
  <si>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</si>
  <si>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</si>
  <si>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</si>
  <si>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</si>
  <si>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</si>
  <si>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</si>
  <si>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</si>
  <si>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</si>
  <si>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</si>
  <si>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</si>
  <si>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</si>
  <si>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</si>
  <si>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</si>
  <si>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</si>
  <si>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</si>
  <si>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</si>
  <si>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</si>
  <si>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</si>
  <si>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</si>
  <si>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</si>
  <si>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</si>
  <si>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</si>
  <si>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</si>
  <si>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</si>
  <si>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</si>
  <si>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</si>
  <si>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</si>
  <si>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</si>
  <si>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</si>
  <si>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</si>
  <si>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</si>
  <si>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</si>
  <si>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</si>
  <si>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</si>
  <si>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</si>
  <si>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</si>
  <si>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</si>
  <si>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</si>
  <si>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</si>
  <si>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</si>
  <si>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</si>
  <si>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</si>
  <si>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</si>
  <si>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</si>
  <si>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</si>
  <si>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</si>
  <si>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</si>
  <si>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</si>
  <si>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</si>
  <si>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</si>
  <si>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</si>
  <si>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</si>
  <si>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</si>
  <si>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</si>
  <si>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</si>
  <si>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</si>
  <si>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</si>
  <si>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</si>
  <si>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</si>
  <si>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</si>
  <si>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</si>
  <si>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</si>
  <si>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</si>
  <si>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</si>
  <si>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</si>
  <si>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</si>
  <si>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</si>
  <si>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</si>
  <si>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</si>
  <si>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</si>
  <si>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</si>
  <si>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</si>
  <si>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</si>
  <si>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</si>
  <si>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</si>
  <si>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</si>
  <si>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</si>
  <si>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</si>
  <si>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</si>
  <si>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</si>
  <si>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</si>
  <si>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</si>
  <si>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</si>
  <si>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</si>
  <si>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</si>
  <si>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</si>
  <si>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</si>
  <si>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</si>
  <si>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</si>
  <si>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</si>
  <si>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</si>
  <si>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</si>
  <si>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</si>
  <si>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</si>
  <si>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</si>
  <si>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</si>
  <si>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</si>
  <si>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</si>
  <si>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</si>
  <si>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</si>
  <si>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</si>
  <si>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</si>
  <si>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</si>
  <si>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</si>
  <si>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</si>
  <si>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</si>
  <si>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</si>
  <si>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</si>
  <si>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</si>
  <si>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</si>
  <si>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</si>
  <si>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</si>
  <si>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</si>
  <si>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</si>
  <si>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</si>
  <si>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</si>
  <si>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</si>
  <si>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</si>
  <si>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</si>
  <si>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</si>
  <si>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</si>
  <si>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</si>
  <si>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</si>
  <si>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</si>
  <si>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</si>
  <si>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</si>
  <si>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</si>
  <si>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</si>
  <si>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</si>
  <si>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</si>
  <si>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</si>
  <si>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</si>
  <si>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</si>
  <si>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</si>
  <si>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</si>
  <si>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</si>
  <si>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</si>
  <si>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</si>
  <si>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</si>
  <si>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</si>
  <si>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</si>
  <si>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</si>
  <si>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</si>
  <si>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</si>
  <si>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</si>
  <si>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</si>
  <si>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</si>
  <si>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</si>
  <si>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</si>
  <si>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</si>
  <si>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</si>
  <si>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</si>
  <si>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</si>
  <si>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</si>
  <si>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</si>
  <si>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</si>
  <si>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</si>
  <si>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</si>
  <si>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</si>
  <si>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</si>
  <si>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</si>
  <si>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</si>
  <si>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</si>
  <si>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</si>
  <si>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</si>
  <si>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</si>
  <si>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</si>
  <si>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</si>
  <si>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</si>
  <si>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</si>
  <si>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</si>
  <si>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</si>
  <si>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</si>
  <si>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</si>
  <si>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</si>
  <si>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</si>
  <si>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</si>
  <si>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</si>
  <si>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</si>
  <si>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</si>
  <si>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</si>
  <si>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</si>
  <si>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</si>
  <si>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</si>
  <si>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</si>
  <si>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</si>
  <si>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</si>
  <si>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</si>
  <si>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</si>
  <si>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</si>
  <si>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</si>
  <si>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</si>
  <si>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</si>
  <si>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</si>
  <si>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</si>
  <si>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</si>
  <si>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</si>
  <si>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</si>
  <si>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</si>
  <si>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</si>
  <si>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</si>
  <si>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</si>
  <si>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</si>
  <si>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</si>
  <si>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</si>
  <si>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</si>
  <si>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</si>
  <si>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</si>
  <si>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</si>
  <si>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</si>
  <si>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</si>
  <si>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</si>
  <si>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</si>
  <si>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</si>
  <si>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</si>
  <si>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</si>
  <si>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</si>
  <si>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</si>
  <si>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</si>
  <si>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</si>
  <si>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</si>
  <si>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</si>
  <si>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</si>
  <si>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</si>
  <si>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</si>
  <si>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</si>
  <si>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</si>
  <si>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</si>
  <si>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</si>
  <si>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</si>
  <si>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</si>
  <si>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</si>
  <si>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</si>
  <si>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</si>
  <si>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</si>
  <si>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</si>
  <si>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</si>
  <si>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</si>
  <si>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</si>
  <si>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</si>
  <si>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</si>
  <si>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</si>
  <si>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</si>
  <si>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</si>
  <si>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</si>
  <si>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</si>
  <si>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</si>
  <si>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</si>
  <si>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</si>
  <si>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</si>
  <si>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</si>
  <si>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</si>
  <si>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</si>
  <si>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</si>
  <si>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</si>
  <si>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</si>
  <si>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</si>
  <si>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</si>
  <si>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</si>
  <si>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</si>
  <si>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</si>
  <si>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</si>
  <si>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</si>
  <si>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</si>
  <si>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</si>
  <si>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</si>
  <si>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</si>
  <si>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</si>
  <si>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</si>
  <si>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</si>
  <si>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</si>
  <si>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</si>
  <si>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</si>
  <si>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</si>
  <si>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</si>
  <si>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</si>
  <si>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</si>
  <si>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</si>
  <si>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</si>
  <si>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</si>
  <si>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</si>
  <si>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</si>
  <si>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</si>
  <si>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</si>
  <si>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</si>
  <si>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</si>
  <si>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</si>
  <si>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</si>
  <si>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</si>
  <si>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</si>
  <si>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</si>
  <si>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</si>
  <si>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</si>
  <si>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</si>
  <si>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</si>
  <si>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</si>
  <si>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</si>
  <si>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</si>
  <si>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</si>
  <si>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</si>
  <si>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</si>
  <si>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</si>
  <si>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</si>
  <si>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</si>
  <si>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</si>
  <si>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</si>
  <si>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</si>
  <si>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</si>
  <si>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</si>
  <si>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</si>
  <si>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</si>
  <si>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</si>
  <si>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</si>
  <si>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</si>
  <si>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</si>
  <si>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</si>
  <si>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</si>
  <si>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</si>
  <si>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</si>
  <si>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</si>
  <si>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</si>
  <si>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</si>
  <si>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</si>
  <si>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</si>
  <si>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</si>
  <si>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</si>
  <si>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</si>
  <si>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</si>
  <si>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</si>
  <si>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</si>
  <si>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</si>
  <si>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</si>
  <si>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</si>
  <si>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</si>
  <si>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</si>
  <si>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</si>
  <si>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</si>
  <si>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</si>
  <si>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</si>
  <si>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</si>
  <si>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</si>
  <si>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</si>
  <si>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</si>
  <si>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</si>
  <si>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</si>
  <si>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</si>
  <si>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</si>
  <si>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</si>
  <si>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</si>
  <si>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</si>
  <si>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</si>
  <si>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</si>
  <si>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</si>
  <si>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</si>
  <si>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</si>
  <si>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</si>
  <si>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</si>
  <si>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</si>
  <si>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</si>
  <si>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</si>
  <si>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</si>
  <si>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</si>
  <si>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</si>
  <si>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</si>
  <si>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</si>
  <si>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</si>
  <si>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</si>
  <si>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</si>
  <si>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</si>
  <si>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</si>
  <si>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</si>
  <si>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</si>
  <si>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</si>
  <si>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</si>
  <si>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</si>
  <si>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</si>
  <si>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</si>
  <si>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</si>
  <si>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</si>
  <si>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</si>
  <si>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</si>
  <si>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</si>
  <si>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</si>
  <si>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</si>
  <si>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</si>
  <si>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</si>
  <si>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</si>
  <si>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</si>
  <si>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</si>
  <si>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</si>
  <si>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</si>
  <si>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</si>
  <si>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</si>
  <si>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</si>
  <si>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</si>
  <si>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</si>
  <si>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</si>
  <si>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</si>
  <si>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</si>
  <si>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</si>
  <si>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</si>
  <si>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</si>
  <si>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</si>
  <si>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</si>
  <si>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</si>
  <si>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</si>
  <si>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</si>
  <si>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</si>
  <si>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</si>
  <si>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</si>
  <si>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</si>
  <si>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</si>
  <si>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</si>
  <si>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</si>
  <si>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</si>
  <si>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</si>
  <si>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</si>
  <si>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</si>
  <si>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</si>
  <si>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</si>
  <si>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</si>
  <si>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</si>
  <si>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</si>
  <si>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</si>
  <si>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</si>
  <si>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</si>
  <si>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</si>
  <si>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</si>
  <si>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</si>
  <si>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</si>
  <si>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</si>
  <si>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</si>
  <si>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</si>
  <si>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</si>
  <si>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</si>
  <si>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</si>
  <si>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</si>
  <si>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</si>
  <si>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</si>
  <si>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</si>
  <si>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</si>
  <si>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</si>
  <si>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</si>
  <si>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</si>
  <si>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</si>
  <si>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</si>
  <si>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</si>
  <si>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</si>
  <si>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</si>
  <si>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</si>
  <si>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</si>
  <si>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</si>
  <si>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</si>
  <si>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</si>
  <si>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</si>
  <si>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</si>
  <si>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</si>
  <si>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</si>
  <si>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</si>
  <si>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</si>
  <si>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</si>
  <si>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</si>
  <si>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</si>
  <si>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</si>
  <si>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</si>
  <si>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</si>
  <si>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</si>
  <si>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</si>
  <si>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</si>
  <si>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</si>
  <si>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</si>
  <si>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</si>
  <si>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</si>
  <si>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</si>
  <si>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</si>
  <si>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</si>
  <si>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</si>
  <si>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</si>
  <si>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</si>
  <si>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</si>
  <si>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</si>
  <si>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</si>
  <si>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</si>
  <si>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</si>
  <si>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</si>
  <si>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</si>
  <si>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</si>
  <si>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</si>
  <si>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</si>
  <si>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</si>
  <si>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</si>
  <si>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</si>
  <si>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</si>
  <si>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</si>
  <si>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</si>
  <si>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</si>
  <si>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</si>
  <si>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</si>
  <si>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</si>
  <si>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</si>
  <si>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</si>
  <si>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</si>
  <si>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</si>
  <si>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</si>
  <si>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</si>
  <si>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</si>
  <si>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</si>
  <si>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</si>
  <si>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</si>
  <si>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</si>
  <si>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</si>
  <si>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</si>
  <si>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</si>
  <si>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</si>
  <si>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</si>
  <si>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</si>
  <si>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</si>
  <si>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</si>
  <si>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</si>
  <si>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</si>
  <si>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</si>
  <si>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</si>
  <si>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</si>
  <si>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</si>
  <si>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</si>
  <si>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</si>
  <si>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</si>
  <si>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</si>
  <si>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</si>
  <si>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</si>
  <si>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</si>
  <si>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</si>
  <si>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</si>
  <si>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</si>
  <si>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</si>
  <si>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</si>
  <si>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</si>
  <si>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</si>
  <si>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</si>
  <si>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</si>
  <si>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</si>
  <si>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</si>
  <si>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</si>
  <si>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</si>
  <si>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</si>
  <si>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</si>
  <si>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</si>
  <si>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</si>
  <si>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</si>
  <si>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</si>
  <si>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</si>
  <si>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</si>
  <si>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</si>
  <si>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</si>
  <si>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</si>
  <si>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</si>
  <si>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</si>
  <si>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</si>
  <si>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</si>
  <si>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</si>
  <si>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</si>
  <si>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</si>
  <si>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</si>
  <si>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</si>
  <si>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</si>
  <si>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</si>
  <si>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</si>
  <si>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</si>
  <si>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</si>
  <si>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</si>
  <si>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</si>
  <si>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</si>
  <si>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</si>
  <si>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</si>
  <si>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</si>
  <si>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</si>
  <si>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</si>
  <si>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</si>
  <si>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</si>
  <si>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</si>
  <si>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</si>
  <si>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</si>
  <si>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</si>
  <si>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</si>
  <si>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</si>
  <si>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</si>
  <si>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</si>
  <si>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</si>
  <si>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</si>
  <si>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</si>
  <si>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</si>
  <si>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</si>
  <si>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</si>
  <si>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</si>
  <si>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</si>
  <si>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</si>
  <si>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</si>
  <si>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</si>
  <si>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</si>
  <si>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</si>
  <si>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</si>
  <si>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</si>
  <si>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</si>
  <si>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</si>
  <si>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</si>
  <si>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</si>
  <si>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</si>
  <si>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</si>
  <si>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</si>
  <si>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</si>
  <si>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</si>
  <si>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</si>
  <si>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</si>
  <si>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</si>
  <si>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</si>
  <si>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</si>
  <si>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</si>
  <si>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</si>
  <si>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</si>
  <si>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</si>
  <si>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</si>
  <si>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</si>
  <si>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</si>
  <si>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</si>
  <si>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</si>
  <si>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</si>
  <si>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</si>
  <si>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</si>
  <si>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</si>
  <si>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</si>
  <si>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</si>
  <si>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</si>
  <si>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</si>
  <si>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</si>
  <si>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</si>
  <si>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</si>
  <si>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</si>
  <si>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</si>
  <si>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</si>
  <si>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</si>
  <si>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</si>
  <si>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</si>
  <si>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</si>
  <si>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</si>
  <si>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</si>
  <si>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</si>
  <si>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</si>
  <si>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</si>
  <si>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</si>
  <si>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</si>
  <si>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</si>
  <si>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</si>
  <si>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</si>
  <si>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</si>
  <si>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</si>
  <si>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</si>
  <si>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</si>
  <si>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</si>
  <si>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</si>
  <si>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</si>
  <si>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</si>
  <si>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</si>
  <si>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</si>
  <si>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</si>
  <si>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</si>
  <si>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</si>
  <si>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</si>
  <si>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</si>
  <si>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</si>
  <si>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</si>
  <si>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</si>
  <si>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</si>
  <si>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</si>
  <si>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</si>
  <si>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</si>
  <si>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</si>
  <si>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</si>
  <si>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</si>
  <si>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</si>
  <si>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</si>
  <si>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</si>
  <si>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</si>
  <si>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</si>
  <si>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</si>
  <si>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</si>
  <si>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</si>
  <si>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</si>
  <si>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</si>
  <si>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</si>
  <si>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</si>
  <si>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</si>
  <si>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</si>
  <si>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</si>
  <si>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</si>
  <si>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</si>
  <si>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</si>
  <si>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</si>
  <si>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</si>
  <si>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</si>
  <si>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</si>
  <si>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</si>
  <si>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</si>
  <si>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</si>
  <si>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</si>
  <si>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</si>
  <si>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</si>
  <si>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</si>
  <si>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</si>
  <si>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</si>
  <si>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</si>
  <si>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</si>
  <si>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</si>
  <si>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</si>
  <si>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</si>
  <si>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</si>
  <si>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</si>
  <si>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</si>
  <si>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</si>
  <si>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</si>
  <si>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</si>
  <si>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</si>
  <si>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</si>
  <si>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</si>
  <si>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</si>
  <si>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</si>
  <si>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</si>
  <si>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</si>
  <si>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</si>
  <si>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</si>
  <si>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</si>
  <si>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</si>
  <si>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</si>
  <si>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</si>
  <si>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</si>
  <si>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</si>
  <si>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</si>
  <si>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</si>
  <si>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</si>
  <si>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</si>
  <si>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</si>
  <si>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</si>
  <si>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</si>
  <si>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</si>
  <si>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</si>
  <si>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</si>
  <si>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</si>
  <si>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</si>
  <si>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</si>
  <si>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</si>
  <si>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</si>
  <si>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</si>
  <si>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</si>
  <si>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</si>
  <si>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</si>
  <si>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</si>
  <si>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</si>
  <si>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</si>
  <si>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</si>
  <si>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</si>
  <si>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</si>
  <si>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</si>
  <si>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</si>
  <si>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</si>
  <si>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</si>
  <si>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</si>
  <si>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</si>
  <si>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</si>
  <si>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</si>
  <si>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</si>
  <si>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</si>
  <si>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</si>
  <si>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</si>
  <si>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</si>
  <si>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</si>
  <si>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</si>
  <si>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</si>
  <si>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</si>
  <si>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</si>
  <si>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</si>
  <si>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</si>
  <si>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</si>
  <si>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</si>
  <si>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</si>
  <si>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</si>
  <si>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</si>
  <si>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</si>
  <si>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</si>
  <si>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</si>
  <si>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</si>
  <si>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</si>
  <si>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</si>
  <si>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</si>
  <si>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</si>
  <si>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</si>
  <si>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</si>
  <si>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</si>
  <si>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</si>
  <si>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</si>
  <si>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</si>
  <si>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</si>
  <si>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</si>
  <si>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</si>
  <si>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</si>
  <si>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</si>
  <si>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</si>
  <si>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</si>
  <si>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</si>
  <si>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</si>
  <si>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</si>
  <si>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</si>
  <si>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</si>
  <si>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</si>
  <si>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</si>
  <si>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</si>
  <si>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</si>
  <si>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</si>
  <si>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</si>
  <si>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</si>
  <si>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</si>
  <si>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</si>
  <si>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</si>
  <si>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</si>
  <si>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</si>
  <si>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</si>
  <si>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</si>
  <si>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</si>
  <si>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</si>
  <si>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</si>
  <si>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</si>
  <si>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</si>
  <si>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</si>
  <si>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</si>
  <si>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</si>
  <si>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</si>
  <si>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</si>
  <si>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</si>
  <si>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</si>
  <si>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</si>
  <si>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</si>
  <si>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</si>
  <si>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</si>
  <si>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</si>
  <si>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</si>
  <si>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</si>
  <si>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</si>
  <si>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</si>
  <si>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</si>
  <si>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</si>
  <si>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</si>
  <si>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</si>
  <si>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</si>
  <si>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</si>
  <si>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</si>
  <si>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</si>
  <si>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</si>
  <si>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</si>
  <si>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</si>
  <si>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</si>
  <si>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</si>
  <si>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</si>
  <si>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</si>
  <si>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</si>
  <si>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</si>
  <si>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</si>
  <si>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</si>
  <si>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</si>
  <si>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</si>
  <si>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</si>
  <si>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</si>
  <si>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</si>
  <si>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</si>
  <si>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</si>
  <si>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</si>
  <si>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</si>
  <si>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</si>
  <si>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</si>
  <si>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</si>
  <si>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</si>
  <si>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</si>
  <si>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</si>
  <si>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</si>
  <si>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</si>
  <si>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</si>
  <si>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</si>
  <si>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</si>
  <si>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</si>
  <si>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</si>
  <si>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</si>
  <si>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</si>
  <si>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</si>
  <si>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</si>
  <si>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</si>
  <si>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</si>
  <si>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</si>
  <si>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</si>
  <si>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</si>
  <si>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</si>
  <si>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</si>
  <si>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</si>
  <si>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</si>
  <si>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</si>
  <si>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</si>
  <si>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</si>
  <si>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</si>
  <si>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</si>
  <si>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</si>
  <si>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</si>
  <si>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</si>
  <si>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</si>
  <si>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</si>
  <si>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</si>
  <si>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</si>
  <si>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</si>
  <si>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</si>
  <si>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</si>
  <si>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</si>
  <si>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</si>
  <si>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</si>
  <si>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</si>
  <si>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</si>
  <si>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</si>
  <si>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</si>
  <si>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</si>
  <si>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</si>
  <si>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</si>
  <si>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</si>
  <si>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</si>
  <si>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</si>
  <si>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</si>
  <si>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</si>
  <si>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</si>
  <si>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</si>
  <si>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</si>
  <si>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</si>
  <si>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</si>
  <si>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</si>
  <si>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</si>
  <si>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</si>
  <si>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</si>
  <si>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</si>
  <si>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</si>
  <si>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</si>
  <si>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</si>
  <si>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</si>
  <si>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</si>
  <si>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</si>
  <si>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</si>
  <si>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</si>
  <si>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</si>
  <si>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</si>
  <si>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</si>
  <si>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</si>
  <si>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</si>
  <si>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</si>
  <si>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</si>
  <si>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</si>
  <si>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</si>
  <si>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</si>
  <si>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</si>
  <si>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</si>
  <si>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</si>
  <si>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</si>
  <si>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</si>
  <si>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</si>
  <si>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</si>
  <si>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</si>
  <si>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</si>
  <si>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</si>
  <si>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</si>
  <si>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</si>
  <si>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</si>
  <si>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</si>
  <si>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</si>
  <si>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</si>
  <si>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</si>
  <si>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</si>
  <si>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</si>
  <si>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</si>
  <si>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</si>
  <si>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</si>
  <si>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</si>
  <si>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</si>
  <si>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</si>
  <si>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</si>
  <si>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</si>
  <si>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</si>
  <si>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</si>
  <si>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</si>
  <si>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</si>
  <si>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</si>
  <si>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</si>
  <si>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</si>
  <si>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</si>
  <si>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</si>
  <si>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</si>
  <si>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</si>
  <si>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</si>
  <si>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</si>
  <si>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</si>
  <si>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</si>
  <si>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</si>
  <si>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</si>
  <si>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</si>
  <si>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</si>
  <si>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</si>
  <si>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</si>
  <si>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</si>
  <si>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</si>
  <si>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</si>
  <si>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</si>
  <si>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</si>
  <si>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</si>
  <si>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</si>
  <si>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</si>
  <si>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</si>
  <si>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</si>
  <si>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</si>
  <si>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</si>
  <si>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</si>
  <si>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</si>
  <si>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</si>
  <si>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</si>
  <si>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</si>
  <si>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</si>
  <si>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</si>
  <si>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</si>
  <si>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</si>
  <si>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</si>
  <si>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</si>
  <si>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</si>
  <si>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</si>
  <si>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</si>
  <si>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</si>
  <si>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</si>
  <si>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</si>
  <si>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</si>
  <si>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</si>
  <si>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</si>
  <si>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</si>
  <si>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</si>
  <si>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</si>
  <si>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</si>
  <si>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</si>
  <si>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</si>
  <si>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</si>
  <si>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</si>
  <si>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</si>
  <si>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</si>
  <si>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</si>
  <si>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</si>
  <si>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</si>
  <si>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</si>
  <si>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</si>
  <si>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</si>
  <si>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</si>
  <si>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</si>
  <si>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</si>
  <si>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</si>
  <si>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</si>
  <si>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</si>
  <si>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</si>
  <si>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</si>
  <si>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</si>
  <si>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</si>
  <si>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</si>
  <si>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</si>
  <si>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</si>
  <si>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</si>
  <si>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</si>
  <si>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</si>
  <si>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</si>
  <si>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</si>
  <si>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</si>
  <si>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</si>
  <si>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</si>
  <si>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</si>
  <si>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</si>
  <si>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</si>
  <si>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</si>
  <si>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</si>
  <si>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</si>
  <si>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</si>
  <si>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</si>
  <si>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</si>
  <si>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</si>
  <si>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</si>
  <si>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</si>
  <si>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</si>
  <si>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</si>
  <si>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</si>
  <si>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</si>
  <si>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</si>
  <si>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</si>
  <si>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</si>
  <si>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</si>
  <si>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</si>
  <si>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</si>
  <si>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</si>
  <si>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</si>
  <si>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</si>
  <si>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</si>
  <si>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</si>
  <si>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</si>
  <si>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</si>
  <si>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</si>
  <si>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</si>
  <si>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</si>
  <si>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</si>
  <si>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</si>
  <si>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</si>
  <si>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</si>
  <si>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</si>
  <si>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</si>
  <si>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</si>
  <si>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</si>
  <si>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</si>
  <si>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</si>
  <si>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</si>
  <si>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</si>
  <si>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</si>
  <si>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</si>
  <si>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</si>
  <si>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</si>
  <si>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</si>
  <si>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</si>
  <si>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</si>
  <si>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</si>
  <si>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</si>
  <si>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</si>
  <si>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</si>
  <si>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</si>
  <si>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</si>
  <si>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</si>
  <si>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</si>
  <si>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</si>
  <si>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</si>
  <si>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</si>
  <si>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</si>
  <si>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</si>
  <si>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</si>
  <si>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</si>
  <si>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</si>
  <si>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</si>
  <si>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</si>
  <si>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</si>
  <si>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</si>
  <si>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</si>
  <si>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</si>
  <si>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</si>
  <si>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</si>
  <si>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</si>
  <si>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</si>
  <si>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</si>
  <si>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</si>
  <si>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</si>
  <si>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</si>
  <si>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</si>
  <si>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</si>
  <si>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</si>
  <si>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</si>
  <si>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</si>
  <si>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</si>
  <si>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</si>
  <si>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</si>
  <si>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</si>
  <si>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</si>
  <si>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</si>
  <si>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</si>
  <si>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</si>
  <si>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</si>
  <si>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</si>
  <si>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</si>
  <si>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</si>
  <si>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</si>
  <si>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</si>
  <si>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</si>
  <si>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</si>
  <si>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</si>
  <si>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</si>
  <si>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</si>
  <si>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</si>
  <si>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</si>
  <si>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</si>
  <si>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</si>
  <si>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</si>
  <si>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</si>
  <si>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</si>
  <si>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</si>
  <si>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</si>
  <si>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</si>
  <si>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</si>
  <si>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</si>
  <si>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</si>
  <si>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</si>
  <si>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</si>
  <si>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</si>
  <si>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</si>
  <si>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</si>
  <si>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</si>
  <si>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</si>
  <si>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</si>
  <si>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</si>
  <si>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</si>
  <si>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</si>
  <si>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</si>
  <si>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</si>
  <si>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</si>
  <si>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</si>
  <si>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</si>
  <si>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</si>
  <si>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</si>
  <si>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</si>
  <si>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</si>
  <si>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</si>
  <si>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</si>
  <si>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</si>
  <si>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</si>
  <si>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</si>
  <si>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</si>
  <si>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</si>
  <si>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</si>
  <si>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</si>
  <si>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</si>
  <si>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</si>
  <si>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</si>
  <si>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</si>
  <si>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</si>
  <si>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</si>
  <si>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</si>
  <si>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</si>
  <si>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</si>
  <si>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</si>
  <si>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</si>
  <si>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</si>
  <si>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</si>
  <si>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</si>
  <si>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</si>
  <si>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</si>
  <si>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</si>
  <si>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</si>
  <si>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</si>
  <si>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</si>
  <si>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</si>
  <si>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</si>
  <si>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</si>
  <si>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</si>
  <si>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</si>
  <si>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</si>
  <si>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</si>
  <si>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</si>
  <si>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</si>
  <si>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</si>
  <si>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</si>
  <si>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</si>
  <si>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</si>
  <si>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</si>
  <si>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</si>
  <si>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</si>
  <si>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</si>
  <si>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</si>
  <si>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</si>
  <si>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</si>
  <si>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</si>
  <si>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</si>
  <si>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</si>
  <si>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</si>
  <si>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</si>
  <si>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</si>
  <si>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</si>
  <si>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</si>
  <si>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</si>
  <si>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</si>
  <si>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</si>
  <si>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</si>
  <si>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</si>
  <si>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</si>
  <si>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</si>
  <si>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</si>
  <si>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</si>
  <si>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</si>
  <si>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</si>
  <si>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</si>
  <si>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</si>
  <si>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</si>
  <si>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</si>
  <si>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</si>
  <si>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</si>
  <si>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</si>
  <si>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</si>
  <si>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</si>
  <si>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</si>
  <si>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</si>
  <si>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</si>
  <si>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</si>
  <si>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</si>
  <si>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</si>
  <si>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</si>
  <si>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</si>
  <si>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</si>
  <si>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</si>
  <si>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</si>
  <si>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</si>
  <si>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</si>
  <si>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</si>
  <si>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</si>
  <si>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</si>
  <si>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</si>
  <si>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</si>
  <si>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</si>
  <si>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</si>
  <si>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</si>
  <si>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</si>
  <si>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</si>
  <si>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</si>
  <si>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</si>
  <si>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</si>
  <si>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</si>
  <si>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</si>
  <si>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</si>
  <si>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</si>
  <si>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</si>
  <si>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</si>
  <si>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</si>
  <si>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</si>
  <si>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</si>
  <si>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</si>
  <si>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</si>
  <si>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</si>
  <si>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</si>
  <si>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</si>
  <si>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</si>
  <si>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</si>
  <si>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</si>
  <si>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</si>
  <si>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</si>
  <si>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</si>
  <si>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</si>
  <si>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</si>
  <si>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</si>
  <si>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</si>
  <si>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</si>
  <si>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</si>
  <si>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</si>
  <si>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</si>
  <si>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</si>
  <si>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</si>
  <si>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</si>
  <si>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</si>
  <si>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</si>
  <si>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</si>
  <si>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</si>
  <si>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</si>
  <si>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</si>
  <si>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</si>
  <si>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</si>
  <si>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</si>
  <si>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</si>
  <si>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</si>
  <si>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</si>
  <si>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</si>
  <si>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</si>
  <si>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</si>
  <si>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</si>
  <si>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</si>
  <si>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</si>
  <si>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</si>
  <si>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</si>
  <si>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</si>
  <si>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</si>
  <si>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</si>
  <si>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</si>
  <si>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</si>
  <si>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</si>
  <si>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</si>
  <si>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</si>
  <si>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</si>
  <si>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</si>
  <si>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</si>
  <si>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</si>
  <si>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</si>
  <si>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</si>
  <si>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</si>
  <si>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</si>
  <si>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</si>
  <si>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</si>
  <si>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</si>
  <si>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</si>
  <si>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</si>
  <si>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</si>
  <si>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</si>
  <si>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</si>
  <si>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</si>
  <si>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</si>
  <si>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</si>
  <si>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</si>
  <si>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</si>
  <si>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</si>
  <si>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</si>
  <si>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</si>
  <si>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</si>
  <si>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</si>
  <si>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</si>
  <si>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</si>
  <si>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</si>
  <si>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</si>
  <si>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</si>
  <si>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</si>
  <si>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</si>
  <si>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</si>
  <si>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</si>
  <si>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</si>
  <si>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</si>
  <si>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</si>
  <si>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</si>
  <si>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</si>
  <si>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</si>
  <si>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</si>
  <si>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</si>
  <si>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</si>
  <si>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</si>
  <si>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</si>
  <si>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</si>
  <si>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</si>
  <si>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</si>
  <si>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</si>
  <si>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</si>
  <si>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</si>
  <si>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</si>
  <si>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</si>
  <si>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</si>
  <si>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</si>
  <si>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</si>
  <si>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</si>
  <si>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</si>
  <si>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</si>
  <si>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</si>
  <si>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</si>
  <si>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</si>
  <si>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</si>
  <si>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</si>
  <si>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</si>
  <si>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</si>
  <si>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</si>
  <si>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</si>
  <si>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</si>
  <si>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</si>
  <si>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</si>
  <si>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</si>
  <si>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</si>
  <si>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</si>
  <si>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</si>
  <si>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</si>
  <si>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</si>
  <si>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</si>
  <si>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</si>
  <si>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</si>
  <si>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</si>
  <si>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</si>
  <si>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</si>
  <si>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</si>
  <si>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</si>
  <si>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</si>
  <si>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</si>
  <si>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</si>
  <si>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</si>
  <si>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</si>
  <si>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</si>
  <si>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</si>
  <si>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</si>
  <si>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</si>
  <si>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</si>
  <si>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</si>
  <si>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</si>
  <si>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</si>
  <si>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</si>
  <si>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</si>
  <si>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</si>
  <si>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</si>
  <si>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</si>
  <si>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</si>
  <si>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</si>
  <si>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</si>
  <si>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</si>
  <si>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</si>
  <si>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</si>
  <si>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</si>
  <si>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</si>
  <si>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</si>
  <si>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</si>
  <si>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</si>
  <si>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</si>
  <si>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</si>
  <si>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</si>
  <si>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</si>
  <si>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</si>
  <si>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</si>
  <si>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</si>
  <si>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</si>
  <si>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</si>
  <si>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</si>
  <si>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</si>
  <si>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</si>
  <si>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</si>
  <si>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</si>
  <si>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</si>
  <si>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</si>
  <si>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</si>
  <si>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</si>
  <si>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</si>
  <si>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</si>
  <si>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</si>
  <si>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</si>
  <si>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</si>
  <si>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</si>
  <si>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</si>
  <si>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</si>
  <si>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</si>
  <si>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</si>
  <si>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</si>
  <si>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</si>
  <si>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</si>
  <si>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</si>
  <si>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</si>
  <si>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</si>
  <si>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</si>
  <si>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</si>
  <si>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</si>
  <si>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</si>
  <si>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</si>
  <si>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</si>
  <si>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</si>
  <si>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</si>
  <si>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</si>
  <si>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</si>
  <si>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</si>
  <si>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</si>
  <si>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</si>
  <si>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</si>
  <si>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</si>
  <si>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</si>
  <si>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</si>
  <si>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</si>
  <si>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</si>
  <si>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</si>
  <si>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</si>
  <si>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</si>
  <si>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</si>
  <si>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</si>
  <si>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</si>
  <si>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</si>
  <si>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</si>
  <si>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</si>
  <si>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</si>
  <si>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</si>
  <si>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</si>
  <si>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</si>
  <si>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</si>
  <si>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</si>
  <si>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</si>
  <si>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</si>
  <si>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</si>
  <si>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</si>
  <si>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</si>
  <si>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</si>
  <si>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</si>
  <si>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</si>
  <si>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</si>
  <si>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</si>
  <si>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</si>
  <si>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</si>
  <si>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</si>
  <si>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</si>
  <si>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</si>
  <si>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</si>
  <si>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</si>
  <si>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</si>
  <si>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</si>
  <si>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</si>
  <si>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</si>
  <si>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</si>
  <si>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</si>
  <si>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</si>
  <si>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</si>
  <si>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</si>
  <si>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</si>
  <si>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</si>
  <si>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</si>
  <si>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</si>
  <si>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</si>
  <si>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</si>
  <si>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</si>
  <si>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</si>
  <si>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</si>
  <si>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</si>
  <si>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</si>
  <si>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</si>
  <si>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</si>
  <si>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</si>
  <si>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</si>
  <si>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</si>
  <si>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</si>
  <si>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</si>
  <si>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</si>
  <si>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</si>
  <si>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</si>
  <si>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</si>
  <si>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</si>
  <si>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</si>
  <si>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</si>
  <si>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</si>
  <si>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</si>
  <si>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</si>
  <si>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</si>
  <si>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</si>
  <si>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</si>
  <si>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</si>
  <si>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</si>
  <si>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</si>
  <si>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</si>
  <si>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</si>
  <si>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</si>
  <si>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</si>
  <si>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</si>
  <si>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</si>
  <si>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</si>
  <si>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</si>
  <si>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</si>
  <si>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</si>
  <si>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</si>
  <si>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</si>
  <si>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</si>
  <si>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</si>
  <si>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</si>
  <si>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</si>
  <si>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</si>
  <si>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</si>
  <si>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</si>
  <si>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</si>
  <si>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</si>
  <si>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</si>
  <si>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</si>
  <si>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</si>
  <si>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</si>
  <si>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</si>
  <si>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</si>
  <si>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</si>
  <si>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</si>
  <si>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</si>
  <si>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</si>
  <si>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</si>
  <si>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</si>
  <si>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</si>
  <si>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</si>
  <si>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</si>
  <si>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</si>
  <si>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</si>
  <si>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</si>
  <si>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</si>
  <si>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</si>
  <si>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</si>
  <si>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</si>
  <si>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</si>
  <si>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</si>
  <si>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</si>
  <si>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</si>
  <si>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</si>
  <si>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</si>
  <si>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</si>
  <si>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</si>
  <si>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</si>
  <si>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</si>
  <si>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</si>
  <si>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</si>
  <si>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</si>
  <si>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</si>
  <si>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</si>
  <si>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</si>
  <si>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</si>
  <si>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</si>
  <si>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</si>
  <si>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</si>
  <si>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</si>
  <si>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</si>
  <si>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</si>
  <si>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</si>
  <si>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</si>
  <si>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</si>
  <si>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</si>
  <si>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</si>
  <si>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</si>
  <si>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</si>
  <si>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</si>
  <si>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</si>
  <si>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</si>
  <si>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</si>
  <si>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</si>
  <si>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</si>
  <si>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</si>
  <si>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</si>
  <si>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</si>
  <si>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</si>
  <si>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</si>
  <si>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</si>
  <si>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</si>
  <si>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</si>
  <si>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</si>
  <si>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</si>
  <si>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</si>
  <si>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</si>
  <si>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</si>
  <si>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</si>
  <si>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</si>
  <si>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</si>
  <si>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</si>
  <si>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</si>
  <si>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</si>
  <si>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</si>
  <si>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</si>
  <si>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</si>
  <si>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</si>
  <si>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</si>
  <si>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</si>
  <si>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</si>
  <si>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</si>
  <si>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</si>
  <si>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</si>
  <si>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</si>
  <si>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</si>
  <si>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</si>
  <si>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</si>
  <si>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</si>
  <si>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</si>
  <si>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</si>
  <si>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</si>
  <si>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</si>
  <si>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</si>
  <si>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</si>
  <si>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</si>
  <si>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</si>
  <si>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</si>
  <si>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</si>
  <si>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</si>
  <si>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</si>
  <si>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</si>
  <si>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</si>
  <si>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</si>
  <si>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</si>
  <si>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</si>
  <si>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</si>
  <si>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</si>
  <si>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</si>
  <si>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</si>
  <si>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</si>
  <si>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</si>
  <si>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</si>
  <si>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</si>
  <si>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</si>
  <si>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</si>
  <si>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</si>
  <si>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</si>
  <si>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</si>
  <si>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</si>
  <si>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</si>
  <si>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</si>
  <si>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</si>
  <si>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</si>
  <si>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</si>
  <si>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</si>
  <si>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</si>
  <si>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</si>
  <si>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</si>
  <si>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</si>
  <si>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</si>
  <si>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</si>
  <si>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</si>
  <si>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</si>
  <si>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</si>
  <si>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</si>
  <si>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</si>
  <si>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</si>
  <si>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</si>
  <si>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</si>
  <si>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</si>
  <si>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</si>
  <si>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</si>
  <si>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</si>
  <si>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</si>
  <si>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</si>
  <si>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</si>
  <si>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</si>
  <si>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</si>
  <si>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</si>
  <si>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</si>
  <si>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</si>
  <si>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</si>
  <si>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</si>
  <si>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</si>
  <si>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</si>
  <si>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</si>
  <si>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</si>
  <si>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</si>
  <si>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</si>
  <si>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</si>
  <si>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</si>
  <si>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</si>
  <si>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</si>
  <si>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</si>
  <si>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</si>
  <si>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</si>
  <si>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</si>
  <si>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</si>
  <si>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</si>
  <si>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</si>
  <si>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</si>
  <si>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</si>
  <si>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</si>
  <si>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</si>
  <si>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</si>
  <si>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</si>
  <si>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</si>
  <si>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</si>
  <si>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</si>
  <si>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</si>
  <si>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</si>
  <si>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</si>
  <si>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</si>
  <si>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</si>
  <si>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</si>
  <si>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</si>
  <si>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</si>
  <si>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</si>
  <si>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</si>
  <si>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</si>
  <si>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</si>
  <si>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</si>
  <si>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</si>
  <si>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</si>
  <si>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</si>
  <si>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</si>
  <si>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</si>
  <si>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</si>
  <si>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</si>
  <si>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</si>
  <si>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</si>
  <si>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</si>
  <si>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</si>
  <si>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</si>
  <si>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</si>
  <si>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</si>
  <si>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</si>
  <si>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</si>
  <si>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</si>
  <si>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</si>
  <si>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</si>
  <si>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</si>
  <si>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</si>
  <si>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</si>
  <si>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</si>
  <si>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</si>
  <si>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</si>
  <si>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</si>
  <si>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</si>
  <si>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</si>
  <si>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</si>
  <si>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</si>
  <si>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</si>
  <si>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</si>
  <si>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</si>
  <si>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</si>
  <si>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</si>
  <si>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</si>
  <si>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</si>
  <si>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</si>
  <si>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</si>
  <si>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</si>
  <si>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</si>
  <si>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</si>
  <si>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</si>
  <si>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</si>
  <si>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</si>
  <si>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</si>
  <si>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</si>
  <si>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</si>
  <si>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</si>
  <si>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</si>
  <si>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</si>
  <si>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</si>
  <si>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</si>
  <si>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</si>
  <si>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</si>
  <si>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</si>
  <si>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</si>
  <si>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</si>
  <si>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</si>
  <si>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</si>
  <si>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</si>
  <si>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</si>
  <si>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</si>
  <si>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</si>
  <si>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</si>
  <si>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</si>
  <si>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</si>
  <si>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</si>
  <si>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</si>
  <si>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</si>
  <si>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</si>
  <si>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</si>
  <si>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</si>
  <si>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</si>
  <si>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</si>
  <si>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</si>
  <si>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</si>
  <si>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</si>
  <si>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</si>
  <si>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</si>
  <si>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</si>
  <si>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</si>
  <si>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</si>
  <si>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</si>
  <si>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</si>
  <si>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</si>
  <si>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</si>
  <si>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</si>
  <si>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</si>
  <si>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</si>
  <si>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</si>
  <si>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</si>
  <si>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</si>
  <si>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</si>
  <si>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</si>
  <si>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</si>
  <si>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</si>
  <si>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</si>
  <si>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</si>
  <si>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</si>
  <si>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</si>
  <si>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</si>
  <si>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</si>
  <si>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</si>
  <si>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</si>
  <si>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</si>
  <si>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</si>
  <si>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</si>
  <si>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</si>
  <si>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</si>
  <si>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</si>
  <si>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</si>
  <si>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</si>
  <si>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</si>
  <si>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</si>
  <si>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</si>
  <si>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</si>
  <si>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</si>
  <si>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</si>
  <si>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</si>
  <si>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</si>
  <si>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</si>
  <si>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</si>
  <si>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</si>
  <si>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</si>
  <si>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</si>
  <si>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</si>
  <si>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</si>
  <si>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</si>
  <si>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</si>
  <si>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</si>
  <si>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</si>
  <si>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</si>
  <si>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</si>
  <si>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</si>
  <si>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</si>
  <si>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</si>
  <si>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</si>
  <si>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</si>
  <si>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</si>
  <si>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</si>
  <si>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</si>
  <si>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</si>
  <si>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</si>
  <si>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</si>
  <si>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</si>
  <si>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</si>
  <si>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</si>
  <si>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</si>
  <si>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</si>
  <si>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</si>
  <si>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</si>
  <si>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</si>
  <si>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</si>
  <si>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</si>
  <si>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</si>
  <si>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</si>
  <si>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</si>
  <si>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</si>
  <si>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</si>
  <si>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</si>
  <si>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</si>
  <si>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</si>
  <si>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</si>
  <si>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</si>
  <si>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</si>
  <si>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</si>
  <si>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</si>
  <si>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</si>
  <si>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</si>
  <si>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</si>
  <si>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</si>
  <si>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</si>
  <si>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</si>
  <si>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</si>
  <si>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</si>
  <si>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</si>
  <si>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</si>
  <si>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</si>
  <si>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</si>
  <si>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</si>
  <si>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</si>
  <si>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</si>
  <si>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</si>
  <si>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</si>
  <si>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</si>
  <si>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</si>
  <si>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</si>
  <si>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</si>
  <si>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</si>
  <si>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</si>
  <si>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</si>
  <si>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</si>
  <si>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</si>
  <si>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</si>
  <si>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</si>
  <si>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</si>
  <si>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</si>
  <si>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</si>
  <si>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</si>
  <si>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</si>
  <si>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</si>
  <si>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</si>
  <si>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</si>
  <si>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</si>
  <si>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</si>
  <si>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</si>
  <si>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</si>
  <si>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</si>
  <si>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</si>
  <si>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</si>
  <si>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</si>
  <si>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</si>
  <si>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</si>
  <si>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</si>
  <si>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</si>
  <si>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</si>
  <si>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</si>
  <si>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</si>
  <si>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</si>
  <si>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</si>
  <si>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</si>
  <si>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</si>
  <si>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</si>
  <si>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</si>
  <si>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</si>
  <si>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</si>
  <si>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</si>
  <si>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</si>
  <si>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</si>
  <si>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</si>
  <si>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</si>
  <si>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</si>
  <si>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</si>
  <si>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</si>
  <si>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</si>
  <si>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</si>
  <si>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</si>
  <si>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</si>
  <si>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</si>
  <si>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</si>
  <si>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</si>
  <si>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</si>
  <si>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</si>
  <si>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</si>
  <si>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</si>
  <si>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</si>
  <si>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</si>
  <si>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</si>
  <si>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</si>
  <si>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</si>
  <si>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</si>
  <si>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</si>
  <si>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</si>
  <si>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</si>
  <si>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</si>
  <si>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</si>
  <si>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</si>
  <si>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</si>
  <si>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</si>
  <si>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</si>
  <si>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</si>
  <si>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</si>
  <si>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</si>
  <si>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</si>
  <si>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</si>
  <si>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</si>
  <si>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</si>
  <si>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</si>
  <si>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</si>
  <si>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</si>
  <si>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</si>
  <si>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</si>
  <si>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</si>
  <si>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</si>
  <si>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</si>
  <si>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</si>
  <si>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</si>
  <si>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</si>
  <si>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</si>
  <si>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</si>
  <si>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</si>
  <si>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</si>
  <si>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</si>
  <si>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</si>
  <si>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</si>
  <si>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</si>
  <si>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</si>
  <si>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</si>
  <si>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</si>
  <si>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</si>
  <si>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</si>
  <si>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</si>
  <si>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</si>
  <si>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</si>
  <si>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</si>
  <si>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</si>
  <si>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</si>
  <si>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</si>
  <si>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</si>
  <si>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</si>
  <si>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</si>
  <si>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</si>
  <si>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</si>
  <si>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</si>
  <si>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</si>
  <si>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</si>
  <si>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</si>
  <si>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</si>
  <si>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</si>
  <si>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</si>
  <si>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</si>
  <si>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</si>
  <si>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</si>
  <si>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</si>
  <si>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</si>
  <si>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</si>
  <si>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</si>
  <si>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</si>
  <si>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</si>
  <si>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</si>
  <si>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</si>
  <si>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</si>
  <si>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</si>
  <si>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</si>
  <si>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</si>
  <si>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</si>
  <si>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</si>
  <si>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</si>
  <si>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</si>
  <si>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</si>
  <si>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</si>
  <si>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</si>
  <si>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</si>
  <si>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</si>
  <si>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</si>
  <si>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</si>
  <si>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</si>
  <si>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</si>
  <si>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</si>
  <si>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</si>
  <si>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</si>
  <si>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</si>
  <si>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</si>
  <si>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</si>
  <si>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</si>
  <si>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</si>
  <si>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</si>
  <si>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</si>
  <si>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</si>
  <si>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</si>
  <si>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</si>
  <si>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</si>
  <si>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</si>
  <si>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</si>
  <si>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</si>
  <si>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</si>
  <si>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</si>
  <si>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</si>
  <si>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</si>
  <si>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</si>
  <si>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</si>
  <si>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</si>
  <si>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</si>
  <si>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</si>
  <si>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</si>
  <si>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</si>
  <si>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</si>
  <si>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</si>
  <si>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</si>
  <si>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</si>
  <si>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</si>
  <si>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</si>
  <si>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</si>
  <si>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</si>
  <si>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</si>
  <si>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</si>
  <si>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</si>
  <si>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</si>
  <si>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</si>
  <si>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</si>
  <si>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</si>
  <si>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</si>
  <si>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</si>
  <si>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</si>
  <si>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</si>
  <si>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</si>
  <si>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</si>
  <si>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</si>
  <si>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</si>
  <si>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</si>
  <si>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</si>
  <si>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</si>
  <si>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</si>
  <si>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</si>
  <si>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</si>
  <si>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</si>
  <si>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</si>
  <si>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</si>
  <si>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</si>
  <si>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</si>
  <si>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</si>
  <si>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</si>
  <si>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</si>
  <si>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</si>
  <si>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</si>
  <si>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</si>
  <si>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</si>
  <si>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</si>
  <si>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</si>
  <si>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</si>
  <si>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</si>
  <si>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</si>
  <si>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</si>
  <si>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</si>
  <si>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</si>
  <si>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</si>
  <si>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</si>
  <si>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</si>
  <si>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</si>
  <si>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</si>
  <si>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</si>
  <si>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</si>
  <si>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</si>
  <si>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</si>
  <si>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</si>
  <si>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</si>
  <si>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</si>
  <si>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</si>
  <si>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</si>
  <si>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</si>
  <si>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</si>
  <si>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</si>
  <si>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</si>
  <si>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</si>
  <si>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</si>
  <si>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</si>
  <si>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</si>
  <si>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</si>
  <si>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</si>
  <si>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</si>
  <si>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</si>
  <si>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</si>
  <si>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</si>
  <si>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</si>
  <si>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</si>
  <si>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</si>
  <si>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</si>
  <si>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</si>
  <si>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</si>
  <si>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</si>
  <si>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</si>
  <si>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</si>
  <si>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</si>
  <si>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</si>
  <si>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</si>
  <si>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</si>
  <si>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</si>
  <si>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</si>
  <si>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</si>
  <si>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</si>
  <si>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</si>
  <si>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</si>
  <si>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</si>
  <si>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</si>
  <si>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</si>
  <si>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</si>
  <si>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</si>
  <si>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</si>
  <si>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</si>
  <si>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</si>
  <si>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</si>
  <si>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</si>
  <si>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</si>
  <si>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</si>
  <si>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</si>
  <si>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</si>
  <si>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</si>
  <si>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</si>
  <si>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</si>
  <si>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</si>
  <si>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</si>
  <si>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</si>
  <si>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</si>
  <si>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</si>
  <si>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</si>
  <si>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</si>
  <si>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</si>
  <si>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</si>
  <si>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</si>
  <si>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</si>
  <si>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</si>
  <si>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</si>
  <si>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</si>
  <si>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</si>
  <si>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</si>
  <si>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</si>
  <si>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</si>
  <si>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</si>
  <si>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</si>
  <si>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</si>
  <si>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</si>
  <si>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</si>
  <si>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</si>
  <si>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</si>
  <si>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</si>
  <si>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</si>
  <si>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</si>
  <si>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</si>
  <si>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</si>
  <si>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</si>
  <si>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</si>
  <si>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</si>
  <si>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</si>
  <si>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</si>
  <si>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</si>
  <si>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</si>
  <si>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</si>
  <si>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</si>
  <si>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</si>
  <si>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</si>
  <si>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</si>
  <si>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</si>
  <si>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</si>
  <si>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</si>
  <si>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</si>
  <si>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</si>
  <si>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</si>
  <si>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</si>
  <si>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</si>
  <si>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</si>
  <si>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</si>
  <si>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</si>
  <si>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</si>
  <si>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</si>
  <si>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</si>
  <si>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</si>
  <si>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</si>
  <si>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</si>
  <si>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</si>
  <si>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</si>
  <si>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</si>
  <si>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</si>
  <si>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</si>
  <si>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</si>
  <si>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</si>
  <si>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</si>
  <si>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</si>
  <si>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</si>
  <si>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</si>
  <si>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</si>
  <si>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</si>
  <si>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</si>
  <si>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</si>
  <si>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</si>
  <si>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</si>
  <si>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</si>
  <si>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</si>
  <si>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</si>
  <si>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</si>
  <si>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</si>
  <si>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</si>
  <si>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</si>
  <si>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</si>
  <si>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</si>
  <si>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</si>
  <si>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</si>
  <si>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</si>
  <si>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</si>
  <si>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</si>
  <si>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</si>
  <si>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</si>
  <si>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</si>
  <si>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</si>
  <si>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</si>
  <si>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</si>
  <si>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</si>
  <si>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</si>
  <si>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</si>
  <si>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</si>
  <si>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</si>
  <si>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</si>
  <si>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</si>
  <si>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</si>
  <si>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</si>
  <si>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</si>
  <si>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</si>
  <si>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</si>
  <si>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</si>
  <si>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</si>
  <si>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</si>
  <si>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</si>
  <si>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</si>
  <si>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</si>
  <si>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</si>
  <si>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</si>
  <si>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</si>
  <si>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</si>
  <si>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</si>
  <si>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</si>
  <si>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</si>
  <si>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</si>
  <si>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</si>
  <si>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</si>
  <si>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</si>
  <si>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</si>
  <si>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</si>
  <si>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</si>
  <si>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</si>
  <si>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</si>
  <si>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</si>
  <si>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</si>
  <si>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</si>
  <si>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</si>
  <si>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</si>
  <si>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</si>
  <si>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</si>
  <si>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</si>
  <si>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</si>
  <si>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</si>
  <si>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</si>
  <si>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</si>
  <si>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</si>
  <si>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</si>
  <si>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</si>
  <si>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</si>
  <si>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</si>
  <si>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</si>
  <si>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</si>
  <si>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</si>
  <si>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</si>
  <si>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</si>
  <si>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</si>
  <si>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</si>
  <si>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</si>
  <si>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</si>
  <si>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</si>
  <si>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</si>
  <si>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</si>
  <si>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</si>
  <si>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</si>
  <si>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</si>
  <si>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</si>
  <si>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</si>
  <si>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</si>
  <si>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</si>
  <si>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</si>
  <si>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</si>
  <si>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</si>
  <si>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</si>
  <si>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</si>
  <si>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</si>
  <si>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</si>
  <si>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</si>
  <si>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</si>
  <si>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</si>
  <si>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</si>
  <si>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</si>
  <si>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</si>
  <si>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</si>
  <si>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</si>
  <si>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</si>
  <si>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</si>
  <si>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</si>
  <si>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</si>
  <si>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</si>
  <si>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</si>
  <si>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</si>
  <si>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</si>
  <si>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</si>
  <si>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</si>
  <si>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</si>
  <si>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</si>
  <si>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</si>
  <si>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</si>
  <si>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</si>
  <si>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</si>
  <si>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</si>
  <si>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</si>
  <si>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</si>
  <si>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</si>
  <si>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</si>
  <si>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</si>
  <si>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</si>
  <si>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</si>
  <si>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</si>
  <si>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</si>
  <si>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</si>
  <si>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</si>
  <si>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</si>
  <si>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</si>
  <si>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</si>
  <si>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</si>
  <si>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</si>
  <si>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</si>
  <si>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</si>
  <si>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</si>
  <si>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</si>
  <si>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</si>
  <si>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</si>
  <si>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</si>
  <si>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</si>
  <si>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</si>
  <si>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</si>
  <si>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</si>
  <si>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</si>
  <si>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</si>
  <si>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</si>
  <si>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</si>
  <si>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</si>
  <si>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</si>
  <si>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</si>
  <si>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</si>
  <si>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</si>
  <si>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</si>
  <si>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</si>
  <si>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</si>
  <si>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</si>
  <si>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</si>
  <si>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</si>
  <si>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</si>
  <si>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</si>
  <si>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</si>
  <si>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</si>
  <si>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</si>
  <si>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</si>
  <si>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</si>
  <si>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</si>
  <si>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</si>
  <si>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</si>
  <si>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</si>
  <si>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</si>
  <si>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</si>
  <si>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</si>
  <si>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</si>
  <si>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</si>
  <si>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</si>
  <si>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</si>
  <si>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</si>
  <si>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</si>
  <si>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</si>
  <si>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</si>
  <si>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</si>
  <si>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</si>
  <si>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</si>
  <si>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</si>
  <si>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</si>
  <si>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</si>
  <si>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</si>
  <si>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</si>
  <si>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</si>
  <si>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</si>
  <si>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</si>
  <si>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</si>
  <si>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</si>
  <si>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</si>
  <si>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</si>
  <si>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</si>
  <si>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</si>
  <si>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</si>
  <si>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</si>
  <si>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</si>
  <si>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</si>
  <si>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</si>
  <si>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</si>
  <si>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</si>
  <si>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</si>
  <si>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</si>
  <si>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</si>
  <si>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</si>
  <si>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</si>
  <si>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</si>
  <si>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</si>
  <si>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</si>
  <si>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</si>
  <si>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</si>
  <si>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</si>
  <si>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</si>
  <si>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</si>
  <si>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</si>
  <si>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</si>
  <si>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</si>
  <si>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</si>
  <si>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</si>
  <si>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</si>
  <si>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</si>
  <si>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</si>
  <si>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</si>
  <si>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</si>
  <si>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</si>
  <si>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</si>
  <si>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</si>
  <si>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</si>
  <si>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</si>
  <si>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</si>
  <si>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</si>
  <si>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</si>
  <si>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</si>
  <si>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</si>
  <si>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</si>
  <si>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</si>
  <si>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</si>
  <si>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</si>
  <si>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</si>
  <si>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</si>
  <si>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</si>
  <si>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</si>
  <si>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</si>
  <si>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</si>
  <si>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</si>
  <si>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</si>
  <si>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</si>
  <si>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</si>
  <si>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</si>
  <si>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</si>
  <si>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</si>
  <si>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</si>
  <si>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</si>
  <si>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</si>
  <si>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</si>
  <si>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</si>
  <si>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</si>
  <si>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</si>
  <si>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</si>
  <si>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</si>
  <si>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</si>
  <si>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</si>
  <si>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</si>
  <si>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</si>
  <si>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</si>
  <si>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</si>
  <si>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</si>
  <si>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</si>
  <si>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</si>
  <si>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</si>
  <si>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</si>
  <si>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</si>
  <si>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</si>
  <si>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</si>
  <si>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</si>
  <si>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</si>
  <si>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</si>
  <si>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</si>
  <si>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</si>
  <si>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</si>
  <si>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</si>
  <si>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</si>
  <si>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</si>
  <si>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</si>
  <si>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</si>
  <si>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</si>
  <si>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</si>
  <si>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</si>
  <si>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</si>
  <si>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</si>
  <si>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</si>
  <si>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</si>
  <si>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</si>
  <si>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</si>
  <si>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</si>
  <si>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</si>
  <si>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</si>
  <si>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</si>
  <si>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</si>
  <si>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</si>
  <si>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</si>
  <si>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</si>
  <si>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</si>
  <si>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</si>
  <si>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</si>
  <si>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</si>
  <si>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</si>
  <si>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</si>
  <si>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</si>
  <si>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</si>
  <si>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</si>
  <si>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</si>
  <si>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</si>
  <si>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</si>
  <si>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</si>
  <si>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</si>
  <si>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</si>
  <si>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</si>
  <si>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</si>
  <si>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</si>
  <si>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</si>
  <si>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</si>
  <si>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</si>
  <si>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</si>
  <si>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</si>
  <si>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</si>
  <si>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</si>
  <si>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</si>
  <si>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</si>
  <si>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</si>
  <si>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</si>
  <si>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</si>
  <si>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</si>
  <si>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</si>
  <si>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</si>
  <si>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</si>
  <si>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</si>
  <si>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</si>
  <si>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</si>
  <si>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</si>
  <si>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</si>
  <si>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</si>
  <si>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</si>
  <si>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</si>
  <si>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</si>
  <si>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</si>
  <si>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</si>
  <si>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</si>
  <si>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</si>
  <si>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</si>
  <si>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</si>
  <si>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</si>
  <si>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</si>
  <si>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</si>
  <si>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</si>
  <si>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</si>
  <si>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</si>
  <si>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</si>
  <si>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</si>
  <si>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</si>
  <si>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</si>
  <si>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</si>
  <si>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</si>
  <si>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</si>
  <si>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</si>
  <si>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</si>
  <si>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</si>
  <si>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</si>
  <si>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</si>
  <si>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</si>
  <si>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</si>
  <si>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</si>
  <si>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</si>
  <si>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</si>
  <si>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</si>
  <si>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</si>
  <si>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</si>
  <si>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</si>
  <si>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</si>
  <si>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</si>
  <si>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</si>
  <si>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</si>
  <si>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</si>
  <si>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</si>
  <si>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</si>
  <si>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</si>
  <si>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</si>
  <si>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</si>
  <si>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</si>
  <si>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</si>
  <si>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</si>
  <si>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</si>
  <si>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</si>
  <si>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</si>
  <si>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</si>
  <si>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</si>
  <si>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</si>
  <si>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</si>
  <si>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</si>
  <si>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</si>
  <si>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</si>
  <si>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</si>
  <si>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</si>
  <si>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</si>
  <si>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</si>
  <si>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</si>
  <si>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</si>
  <si>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</si>
  <si>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</si>
  <si>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</si>
  <si>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</si>
  <si>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</si>
  <si>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</si>
  <si>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</si>
  <si>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</si>
  <si>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</si>
  <si>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</si>
  <si>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</si>
  <si>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</si>
  <si>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</si>
  <si>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</si>
  <si>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</si>
  <si>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</si>
  <si>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</si>
  <si>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</si>
  <si>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</si>
  <si>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</si>
  <si>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</si>
  <si>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</si>
  <si>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</si>
  <si>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</si>
  <si>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</si>
  <si>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</si>
  <si>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</si>
  <si>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</si>
  <si>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</si>
  <si>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</si>
  <si>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</si>
  <si>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</si>
  <si>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</si>
  <si>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</si>
  <si>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</si>
  <si>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</si>
  <si>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</si>
  <si>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</si>
  <si>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</si>
  <si>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</si>
  <si>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</si>
  <si>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</si>
  <si>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</si>
  <si>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</si>
  <si>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</si>
  <si>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</si>
  <si>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</si>
  <si>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</si>
  <si>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</si>
  <si>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</si>
  <si>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</si>
  <si>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</si>
  <si>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</si>
  <si>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</si>
  <si>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</si>
  <si>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</si>
  <si>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</si>
  <si>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</si>
  <si>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</si>
  <si>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</si>
  <si>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</si>
  <si>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</si>
  <si>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</si>
  <si>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</si>
  <si>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</si>
  <si>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</si>
  <si>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</si>
  <si>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</si>
  <si>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</si>
  <si>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</si>
  <si>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</si>
  <si>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</si>
  <si>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</si>
  <si>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</si>
  <si>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</si>
  <si>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</si>
  <si>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</si>
  <si>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</si>
  <si>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</si>
  <si>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</si>
  <si>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</si>
  <si>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</si>
  <si>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</si>
  <si>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</si>
  <si>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</si>
  <si>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</si>
  <si>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</si>
  <si>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</si>
  <si>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</si>
  <si>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</si>
  <si>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</si>
  <si>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</si>
  <si>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</si>
  <si>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</si>
  <si>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</si>
  <si>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</si>
  <si>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</si>
  <si>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</si>
  <si>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</si>
  <si>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</si>
  <si>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</si>
  <si>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</si>
  <si>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</si>
  <si>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</si>
  <si>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</si>
  <si>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</si>
  <si>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</si>
  <si>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</si>
  <si>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</si>
  <si>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</si>
  <si>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</si>
  <si>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</si>
  <si>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</si>
  <si>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</si>
  <si>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</si>
  <si>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</si>
  <si>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</si>
  <si>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</si>
  <si>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</si>
  <si>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</si>
  <si>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</si>
  <si>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</si>
  <si>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</si>
  <si>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</si>
  <si>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</si>
  <si>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</si>
  <si>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</si>
  <si>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</si>
  <si>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</si>
  <si>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</si>
  <si>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</si>
  <si>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</si>
  <si>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</si>
  <si>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</si>
  <si>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</si>
  <si>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</si>
  <si>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</si>
  <si>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</si>
  <si>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</si>
  <si>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</si>
  <si>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</si>
  <si>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</si>
  <si>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</si>
  <si>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</si>
  <si>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</si>
  <si>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</si>
  <si>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</si>
  <si>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</si>
  <si>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</si>
  <si>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</si>
  <si>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</si>
  <si>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</si>
  <si>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</si>
  <si>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</si>
  <si>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</si>
  <si>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</si>
  <si>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</si>
  <si>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</si>
  <si>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</si>
  <si>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</si>
  <si>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</si>
  <si>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</si>
  <si>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</si>
  <si>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</si>
  <si>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</si>
  <si>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</si>
  <si>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</si>
  <si>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</si>
  <si>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</si>
  <si>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</si>
  <si>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</si>
  <si>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</si>
  <si>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</si>
  <si>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</si>
  <si>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</si>
  <si>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</si>
  <si>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</si>
  <si>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</si>
  <si>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</si>
  <si>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</si>
  <si>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</si>
  <si>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</si>
  <si>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</si>
  <si>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</si>
  <si>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</si>
  <si>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</si>
  <si>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</si>
  <si>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</si>
  <si>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</si>
  <si>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</si>
  <si>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</si>
  <si>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</si>
  <si>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</si>
  <si>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</si>
  <si>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</si>
  <si>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</si>
  <si>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</si>
  <si>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</si>
  <si>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</si>
  <si>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</si>
  <si>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</si>
  <si>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</si>
  <si>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</si>
  <si>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</si>
  <si>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</si>
  <si>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</si>
  <si>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</si>
  <si>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</si>
  <si>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</si>
  <si>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</si>
  <si>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</si>
  <si>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</si>
  <si>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</si>
  <si>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</si>
  <si>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</si>
  <si>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</si>
  <si>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</si>
  <si>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</si>
  <si>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</si>
  <si>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</si>
  <si>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</si>
  <si>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</si>
  <si>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</si>
  <si>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</si>
  <si>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</si>
  <si>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</si>
  <si>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</si>
  <si>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</si>
  <si>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</si>
  <si>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</si>
  <si>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</si>
  <si>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</si>
  <si>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</si>
  <si>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</si>
  <si>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</si>
  <si>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</si>
  <si>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</si>
  <si>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</si>
  <si>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</si>
  <si>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</si>
  <si>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</si>
  <si>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</si>
  <si>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</si>
  <si>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</si>
  <si>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</si>
  <si>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</si>
  <si>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</si>
  <si>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</si>
  <si>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</si>
  <si>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</si>
  <si>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</si>
  <si>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</si>
  <si>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</si>
  <si>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</si>
  <si>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</si>
  <si>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</si>
  <si>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</si>
  <si>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</si>
  <si>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</si>
  <si>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</si>
  <si>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</si>
  <si>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</si>
  <si>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</si>
  <si>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</si>
  <si>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</si>
  <si>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</si>
  <si>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</si>
  <si>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</si>
  <si>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</si>
  <si>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</si>
  <si>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</si>
  <si>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</si>
  <si>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</si>
  <si>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</si>
  <si>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</si>
  <si>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</si>
  <si>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</si>
  <si>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</si>
  <si>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</si>
  <si>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</si>
  <si>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</si>
  <si>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</si>
  <si>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</si>
  <si>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</si>
  <si>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</si>
  <si>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</si>
  <si>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</si>
  <si>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</si>
  <si>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</si>
  <si>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</si>
  <si>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</si>
  <si>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</si>
  <si>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</si>
  <si>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</si>
  <si>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</si>
  <si>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</si>
  <si>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</si>
  <si>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</si>
  <si>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</si>
  <si>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</si>
  <si>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</si>
  <si>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</si>
  <si>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</si>
  <si>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</si>
  <si>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</si>
  <si>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</si>
  <si>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</si>
  <si>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</si>
  <si>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</si>
  <si>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</si>
  <si>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</si>
  <si>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</si>
  <si>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</si>
  <si>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</si>
  <si>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</si>
  <si>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</si>
  <si>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</si>
  <si>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</si>
  <si>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</si>
  <si>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</si>
  <si>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</si>
  <si>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</si>
  <si>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</si>
  <si>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</si>
  <si>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</si>
  <si>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</si>
  <si>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</si>
  <si>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</si>
  <si>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</si>
  <si>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</si>
  <si>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</si>
  <si>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</si>
  <si>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</si>
  <si>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</si>
  <si>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</si>
  <si>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</si>
  <si>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</si>
  <si>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</si>
  <si>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</si>
  <si>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</si>
  <si>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</si>
  <si>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</si>
  <si>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</si>
  <si>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</si>
  <si>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</si>
  <si>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</si>
  <si>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</si>
  <si>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</si>
  <si>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</si>
  <si>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</si>
  <si>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</si>
  <si>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</si>
  <si>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</si>
  <si>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</si>
  <si>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</si>
  <si>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</si>
  <si>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</si>
  <si>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</si>
  <si>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</si>
  <si>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</si>
  <si>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</si>
  <si>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</si>
  <si>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</si>
  <si>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</si>
  <si>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</si>
  <si>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</si>
  <si>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</si>
  <si>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</si>
  <si>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</si>
  <si>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</si>
  <si>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</si>
  <si>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</si>
  <si>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</si>
  <si>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</si>
  <si>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</si>
  <si>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</si>
  <si>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</si>
  <si>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</si>
  <si>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</si>
  <si>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</si>
  <si>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</si>
  <si>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</si>
  <si>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</si>
  <si>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</si>
  <si>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</si>
  <si>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</si>
  <si>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</si>
  <si>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</si>
  <si>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</si>
  <si>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</si>
  <si>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</si>
  <si>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</si>
  <si>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</si>
  <si>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</si>
  <si>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</si>
  <si>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</si>
  <si>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</si>
  <si>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</si>
  <si>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</si>
  <si>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</si>
  <si>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</si>
  <si>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</si>
  <si>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</si>
  <si>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</si>
  <si>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</si>
  <si>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</si>
  <si>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</si>
  <si>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</si>
  <si>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</si>
  <si>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</si>
  <si>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</si>
  <si>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</si>
  <si>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</si>
  <si>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</si>
  <si>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</si>
  <si>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</si>
  <si>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</si>
  <si>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</si>
  <si>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</si>
  <si>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</si>
  <si>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</si>
  <si>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</si>
  <si>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</si>
  <si>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</si>
  <si>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</si>
  <si>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</si>
  <si>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</si>
  <si>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</si>
  <si>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</si>
  <si>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</si>
  <si>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</si>
  <si>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</si>
  <si>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</si>
  <si>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</si>
  <si>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</si>
  <si>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</si>
  <si>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</si>
  <si>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</si>
  <si>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</si>
  <si>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</si>
  <si>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</si>
  <si>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</si>
  <si>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</si>
  <si>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</si>
  <si>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</si>
  <si>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</si>
  <si>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</si>
  <si>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</si>
  <si>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</si>
  <si>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</si>
  <si>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</si>
  <si>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</si>
  <si>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</si>
  <si>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</si>
  <si>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</si>
  <si>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</si>
  <si>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</si>
  <si>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</si>
  <si>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</si>
  <si>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</si>
  <si>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</si>
  <si>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</si>
  <si>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</si>
  <si>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</si>
  <si>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</si>
  <si>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</si>
  <si>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</si>
  <si>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</si>
  <si>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</si>
  <si>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</si>
  <si>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</si>
  <si>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</si>
  <si>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</si>
  <si>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</si>
  <si>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</si>
  <si>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</si>
  <si>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</si>
  <si>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</si>
  <si>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</si>
  <si>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</si>
  <si>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</si>
  <si>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</si>
  <si>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</si>
  <si>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</si>
  <si>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</si>
  <si>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</si>
  <si>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</si>
  <si>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</si>
  <si>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</si>
  <si>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</si>
  <si>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</si>
  <si>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</si>
  <si>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</si>
  <si>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</si>
  <si>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</si>
  <si>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</si>
  <si>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</si>
  <si>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</si>
  <si>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</si>
  <si>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</si>
  <si>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</si>
  <si>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</si>
  <si>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</si>
  <si>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</si>
  <si>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</si>
  <si>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</si>
  <si>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</si>
  <si>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</si>
  <si>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</si>
  <si>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</si>
  <si>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</si>
  <si>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</si>
  <si>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</si>
  <si>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</si>
  <si>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</si>
  <si>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</si>
  <si>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</si>
  <si>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</si>
  <si>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</si>
  <si>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</si>
  <si>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</si>
  <si>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</si>
  <si>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</si>
  <si>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</si>
  <si>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</si>
  <si>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</si>
  <si>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</si>
  <si>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</si>
  <si>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</si>
  <si>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</si>
  <si>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</si>
  <si>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</si>
  <si>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</si>
  <si>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</si>
  <si>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</si>
  <si>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</si>
  <si>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</si>
  <si>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</si>
  <si>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</si>
  <si>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</si>
  <si>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</si>
  <si>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</si>
  <si>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</si>
  <si>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</si>
  <si>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</si>
  <si>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</si>
  <si>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</si>
  <si>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</si>
  <si>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</si>
  <si>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</si>
  <si>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</si>
  <si>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</si>
  <si>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</si>
  <si>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</si>
  <si>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</si>
  <si>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</si>
  <si>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</si>
  <si>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</si>
  <si>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</si>
  <si>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</si>
  <si>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</si>
  <si>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</si>
  <si>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</si>
  <si>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</si>
  <si>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</si>
  <si>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</si>
  <si>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</si>
  <si>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</si>
  <si>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</si>
  <si>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</si>
  <si>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</si>
  <si>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</si>
  <si>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</si>
  <si>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</si>
  <si>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</si>
  <si>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</si>
  <si>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</si>
  <si>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</si>
  <si>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</si>
  <si>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</si>
  <si>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</si>
  <si>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</si>
  <si>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</si>
  <si>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</si>
  <si>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</si>
  <si>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</si>
  <si>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</si>
  <si>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</si>
  <si>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</si>
  <si>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</si>
  <si>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</si>
  <si>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</si>
  <si>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</si>
  <si>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</si>
  <si>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</si>
  <si>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</si>
  <si>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</si>
  <si>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</si>
  <si>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</si>
  <si>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</si>
  <si>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</si>
  <si>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</si>
  <si>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</si>
  <si>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</si>
  <si>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</si>
  <si>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</si>
  <si>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</si>
  <si>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</si>
  <si>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</si>
  <si>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</si>
  <si>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</si>
  <si>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</si>
  <si>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</si>
  <si>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</si>
  <si>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</si>
  <si>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</si>
  <si>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</si>
  <si>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</si>
  <si>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</si>
  <si>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</si>
  <si>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</si>
  <si>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</si>
  <si>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</si>
  <si>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</si>
  <si>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</si>
  <si>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</si>
  <si>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</si>
  <si>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</si>
  <si>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</si>
  <si>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</si>
  <si>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</si>
  <si>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</si>
  <si>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</si>
  <si>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</si>
  <si>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</si>
  <si>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</si>
  <si>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</si>
  <si>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</si>
  <si>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</si>
  <si>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</si>
  <si>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</si>
  <si>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</si>
  <si>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</si>
  <si>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</si>
  <si>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</si>
  <si>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</si>
  <si>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</si>
  <si>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</si>
  <si>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</si>
  <si>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</si>
  <si>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</si>
  <si>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</si>
  <si>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</si>
  <si>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</si>
  <si>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</si>
  <si>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</si>
  <si>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</si>
  <si>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</si>
  <si>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</si>
  <si>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</si>
  <si>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</si>
  <si>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</si>
  <si>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</si>
  <si>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</si>
  <si>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</si>
  <si>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</si>
  <si>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</si>
  <si>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</si>
  <si>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</si>
  <si>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</si>
  <si>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</si>
  <si>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</si>
  <si>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</si>
  <si>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</si>
  <si>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</si>
  <si>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</si>
  <si>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</si>
  <si>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</si>
  <si>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</si>
  <si>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</si>
  <si>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</si>
  <si>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</si>
  <si>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</si>
  <si>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</si>
  <si>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</si>
  <si>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</si>
  <si>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</si>
  <si>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</si>
  <si>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</si>
  <si>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</si>
  <si>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</si>
  <si>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</si>
  <si>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</si>
  <si>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</si>
  <si>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</si>
  <si>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</si>
  <si>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</si>
  <si>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</si>
  <si>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</si>
  <si>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</si>
  <si>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</si>
  <si>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</si>
  <si>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</si>
  <si>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</si>
  <si>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</si>
  <si>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</si>
  <si>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</si>
  <si>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</si>
  <si>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</si>
  <si>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</si>
  <si>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</si>
  <si>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</si>
  <si>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</si>
  <si>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</si>
  <si>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</si>
  <si>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</si>
  <si>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</si>
  <si>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</si>
  <si>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</si>
  <si>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</si>
  <si>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</si>
  <si>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</si>
  <si>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</si>
  <si>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</si>
  <si>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</si>
  <si>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</si>
  <si>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</si>
  <si>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</si>
  <si>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</si>
  <si>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</si>
  <si>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</si>
  <si>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</si>
  <si>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</si>
  <si>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</si>
  <si>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</si>
  <si>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</si>
  <si>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</si>
  <si>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</si>
  <si>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</si>
  <si>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</si>
  <si>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</si>
  <si>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</si>
  <si>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</si>
  <si>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</si>
  <si>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</si>
  <si>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</si>
  <si>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</si>
  <si>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</si>
  <si>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</si>
  <si>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</si>
  <si>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</si>
  <si>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</si>
  <si>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</si>
  <si>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</si>
  <si>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</si>
  <si>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</si>
  <si>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</si>
  <si>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</si>
  <si>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</si>
  <si>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</si>
  <si>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</si>
  <si>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</si>
  <si>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</si>
  <si>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</si>
  <si>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</si>
  <si>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</si>
  <si>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</si>
  <si>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</si>
  <si>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</si>
  <si>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</si>
  <si>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</si>
  <si>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</si>
  <si>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</si>
  <si>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</si>
  <si>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</si>
  <si>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</si>
  <si>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</si>
  <si>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</si>
  <si>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</si>
  <si>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</si>
  <si>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</si>
  <si>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</si>
  <si>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</si>
  <si>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</si>
  <si>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</si>
  <si>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</si>
  <si>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</si>
  <si>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</si>
  <si>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</si>
  <si>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</si>
  <si>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</si>
  <si>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</si>
  <si>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</si>
  <si>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</si>
  <si>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</si>
  <si>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</si>
  <si>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</si>
  <si>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</si>
  <si>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</si>
  <si>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</si>
  <si>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</si>
  <si>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</si>
  <si>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</si>
  <si>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</si>
  <si>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</si>
  <si>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</si>
  <si>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</si>
  <si>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</si>
  <si>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</si>
  <si>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</si>
  <si>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</si>
  <si>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</si>
  <si>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</si>
  <si>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</si>
  <si>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</si>
  <si>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</si>
  <si>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</si>
  <si>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</si>
  <si>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</si>
  <si>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</si>
  <si>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</si>
  <si>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</si>
  <si>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</si>
  <si>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</si>
  <si>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</si>
  <si>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</si>
  <si>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</si>
  <si>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</si>
  <si>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</si>
  <si>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</si>
  <si>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</si>
  <si>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</si>
  <si>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</si>
  <si>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</si>
  <si>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</si>
  <si>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</si>
  <si>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</si>
  <si>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</si>
  <si>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</si>
  <si>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</si>
  <si>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</si>
  <si>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</si>
  <si>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</si>
  <si>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</si>
  <si>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</si>
  <si>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</si>
  <si>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</si>
  <si>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</si>
  <si>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</si>
  <si>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</si>
  <si>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</si>
  <si>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</si>
  <si>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</si>
  <si>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</si>
  <si>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</si>
  <si>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</si>
  <si>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</si>
  <si>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</si>
  <si>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</si>
  <si>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</si>
  <si>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</si>
  <si>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</si>
  <si>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</si>
  <si>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</si>
  <si>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</si>
  <si>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</si>
  <si>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</si>
  <si>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</si>
  <si>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</si>
  <si>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</si>
  <si>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</si>
  <si>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</si>
  <si>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</si>
  <si>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</si>
  <si>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</si>
  <si>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</si>
  <si>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</si>
  <si>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</si>
  <si>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</si>
  <si>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</si>
  <si>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</si>
  <si>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</si>
  <si>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</si>
  <si>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</si>
  <si>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</si>
  <si>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</si>
  <si>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</si>
  <si>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</si>
  <si>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</si>
  <si>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</si>
  <si>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</si>
  <si>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</si>
  <si>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</si>
  <si>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</si>
  <si>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</si>
  <si>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</si>
  <si>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</si>
  <si>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</si>
  <si>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</si>
  <si>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</si>
  <si>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</si>
  <si>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</si>
  <si>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</si>
  <si>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</si>
  <si>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</si>
  <si>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</si>
  <si>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</si>
  <si>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</si>
  <si>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</si>
  <si>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</si>
  <si>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</si>
  <si>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</si>
  <si>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</si>
  <si>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</si>
  <si>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</si>
  <si>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</si>
  <si>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</si>
  <si>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</si>
  <si>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</si>
  <si>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</si>
  <si>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</si>
  <si>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</si>
  <si>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</si>
  <si>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</si>
  <si>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</si>
  <si>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</si>
  <si>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</si>
  <si>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</si>
  <si>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</si>
  <si>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</si>
  <si>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</si>
  <si>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</si>
  <si>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</si>
  <si>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</si>
  <si>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</si>
  <si>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</si>
  <si>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</si>
  <si>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</si>
  <si>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</si>
  <si>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</si>
  <si>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</si>
  <si>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</si>
  <si>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</si>
  <si>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</si>
  <si>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</si>
  <si>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</si>
  <si>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</si>
  <si>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</si>
  <si>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</si>
  <si>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</si>
  <si>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</si>
  <si>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</si>
  <si>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</si>
  <si>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</si>
  <si>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</si>
  <si>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</si>
  <si>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</si>
  <si>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</si>
  <si>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</si>
  <si>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</si>
  <si>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</si>
  <si>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</si>
  <si>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</si>
  <si>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</si>
  <si>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</si>
  <si>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</si>
  <si>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</si>
  <si>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</si>
  <si>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</si>
  <si>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</si>
  <si>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</si>
  <si>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</si>
  <si>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</si>
  <si>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</si>
  <si>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</si>
  <si>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</si>
  <si>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</si>
  <si>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</si>
  <si>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</si>
  <si>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</si>
  <si>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</si>
  <si>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</si>
  <si>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</si>
  <si>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</si>
  <si>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</si>
  <si>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</si>
  <si>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</si>
  <si>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</si>
  <si>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</si>
  <si>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</si>
  <si>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</si>
  <si>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</si>
  <si>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</si>
  <si>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</si>
  <si>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</si>
  <si>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</si>
  <si>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</si>
  <si>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</si>
  <si>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</si>
  <si>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</si>
  <si>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</si>
  <si>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</si>
  <si>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</si>
  <si>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</si>
  <si>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</si>
  <si>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</si>
  <si>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</si>
  <si>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</si>
  <si>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</si>
  <si>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</si>
  <si>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</si>
  <si>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</si>
  <si>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</si>
  <si>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</si>
  <si>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</si>
  <si>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</si>
  <si>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</si>
  <si>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</si>
  <si>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</si>
  <si>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</si>
  <si>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</si>
  <si>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</si>
  <si>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</si>
  <si>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</si>
  <si>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</si>
  <si>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</si>
  <si>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</si>
  <si>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</si>
  <si>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</si>
  <si>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</si>
  <si>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</si>
  <si>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</si>
  <si>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</si>
  <si>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</si>
  <si>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</si>
  <si>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</si>
  <si>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</si>
  <si>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</si>
  <si>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</si>
  <si>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</si>
  <si>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</si>
  <si>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</si>
  <si>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</si>
  <si>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</si>
  <si>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</si>
  <si>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</si>
  <si>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</si>
  <si>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</si>
  <si>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</si>
  <si>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</si>
  <si>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</si>
  <si>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</si>
  <si>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</si>
  <si>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</si>
  <si>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</si>
  <si>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</si>
  <si>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</si>
  <si>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</si>
  <si>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</si>
  <si>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</si>
  <si>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</si>
  <si>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</si>
  <si>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</si>
  <si>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</si>
  <si>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</si>
  <si>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</si>
  <si>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</si>
  <si>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</si>
  <si>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</si>
  <si>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</si>
  <si>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</si>
  <si>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</si>
  <si>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</si>
  <si>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</si>
  <si>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</si>
  <si>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</si>
  <si>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</si>
  <si>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</si>
  <si>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</si>
  <si>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</si>
  <si>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</si>
  <si>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</si>
  <si>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</si>
  <si>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</si>
  <si>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</si>
  <si>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</si>
  <si>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</si>
  <si>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</si>
  <si>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</si>
  <si>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</si>
  <si>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</si>
  <si>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</si>
  <si>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</si>
  <si>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</si>
  <si>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</si>
  <si>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</si>
  <si>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</si>
  <si>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</si>
  <si>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</si>
  <si>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</si>
  <si>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</si>
  <si>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</si>
  <si>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</si>
  <si>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</si>
  <si>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</si>
  <si>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</si>
  <si>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</si>
  <si>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</si>
  <si>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</si>
  <si>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</si>
  <si>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</si>
  <si>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</si>
  <si>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</si>
  <si>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</si>
  <si>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</si>
  <si>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</si>
  <si>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</si>
  <si>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</si>
  <si>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</si>
  <si>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</si>
  <si>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</si>
  <si>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</si>
  <si>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</si>
  <si>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</si>
  <si>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</si>
  <si>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</si>
  <si>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</si>
  <si>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</si>
  <si>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</si>
  <si>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</si>
  <si>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</si>
  <si>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</si>
  <si>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</si>
  <si>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</si>
  <si>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</si>
  <si>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</si>
  <si>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</si>
  <si>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</si>
  <si>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</si>
  <si>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</si>
  <si>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</si>
  <si>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</si>
  <si>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</si>
  <si>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</si>
  <si>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</si>
  <si>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</si>
  <si>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</si>
  <si>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</si>
  <si>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</si>
  <si>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</si>
  <si>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</si>
  <si>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</si>
  <si>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</si>
  <si>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</si>
  <si>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</si>
  <si>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</si>
  <si>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</si>
  <si>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</si>
  <si>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</si>
  <si>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</si>
  <si>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</si>
  <si>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</si>
  <si>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</si>
  <si>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</si>
  <si>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</si>
  <si>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</si>
  <si>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</si>
  <si>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</si>
  <si>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</si>
  <si>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</si>
  <si>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</si>
  <si>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</si>
  <si>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</si>
  <si>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</si>
  <si>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</si>
  <si>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</si>
  <si>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</si>
  <si>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</si>
  <si>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</si>
  <si>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</si>
  <si>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</si>
  <si>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</si>
  <si>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</si>
  <si>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</si>
  <si>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</si>
  <si>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</si>
  <si>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</si>
  <si>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</si>
  <si>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</si>
  <si>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</si>
  <si>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</si>
  <si>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</si>
  <si>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</si>
  <si>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</si>
  <si>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</si>
  <si>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</si>
  <si>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</si>
  <si>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</si>
  <si>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</si>
  <si>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</si>
  <si>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</si>
  <si>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</si>
  <si>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</si>
  <si>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</si>
  <si>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</si>
  <si>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</si>
  <si>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</si>
  <si>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</si>
  <si>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</si>
  <si>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</si>
  <si>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</si>
  <si>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</si>
  <si>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</si>
  <si>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</si>
  <si>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</si>
  <si>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</si>
  <si>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</si>
  <si>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</si>
  <si>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</si>
  <si>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</si>
  <si>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</si>
  <si>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</si>
  <si>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</si>
  <si>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</si>
  <si>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</si>
  <si>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</si>
  <si>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</si>
  <si>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</si>
  <si>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</si>
  <si>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</si>
  <si>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</si>
  <si>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</si>
  <si>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</si>
  <si>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</si>
  <si>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</si>
  <si>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</si>
  <si>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</si>
  <si>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</si>
  <si>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</si>
  <si>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</si>
  <si>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</si>
  <si>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</si>
  <si>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</si>
  <si>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</si>
  <si>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</si>
  <si>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</si>
  <si>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</si>
  <si>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</si>
  <si>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</si>
  <si>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</si>
  <si>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</si>
  <si>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</si>
  <si>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</si>
  <si>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</si>
  <si>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</si>
  <si>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</si>
  <si>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</si>
  <si>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</si>
  <si>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</si>
  <si>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</si>
  <si>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</si>
  <si>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</si>
  <si>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</si>
  <si>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</si>
  <si>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</si>
  <si>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</si>
  <si>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</si>
  <si>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</si>
  <si>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</si>
  <si>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</si>
  <si>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</si>
  <si>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</si>
  <si>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</si>
  <si>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</si>
  <si>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</si>
  <si>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</si>
  <si>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</si>
  <si>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</si>
  <si>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</si>
  <si>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</si>
  <si>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</si>
  <si>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</si>
  <si>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</si>
  <si>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</si>
  <si>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</si>
  <si>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</si>
  <si>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</si>
  <si>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</si>
  <si>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</si>
  <si>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</si>
  <si>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</si>
  <si>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</si>
  <si>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</si>
  <si>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</si>
  <si>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</si>
  <si>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</si>
  <si>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</si>
  <si>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</si>
  <si>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</si>
  <si>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</si>
  <si>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</si>
  <si>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</si>
  <si>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</si>
  <si>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</si>
  <si>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</si>
  <si>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</si>
  <si>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</si>
  <si>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</si>
  <si>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</si>
  <si>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</si>
  <si>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</si>
  <si>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</si>
  <si>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</si>
  <si>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</si>
  <si>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</si>
  <si>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</si>
  <si>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</si>
  <si>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</si>
  <si>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</si>
  <si>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</si>
  <si>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</si>
  <si>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</si>
  <si>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</si>
  <si>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</si>
  <si>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</si>
  <si>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</si>
  <si>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</si>
  <si>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</si>
  <si>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</si>
  <si>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</si>
  <si>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</si>
  <si>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</si>
  <si>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</si>
  <si>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</si>
  <si>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</si>
  <si>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</si>
  <si>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</si>
  <si>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</si>
  <si>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</si>
  <si>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</si>
  <si>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</si>
  <si>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</si>
  <si>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</si>
  <si>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</si>
  <si>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</si>
  <si>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</si>
  <si>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</si>
  <si>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</si>
  <si>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</si>
  <si>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</si>
  <si>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</si>
  <si>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</si>
  <si>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</si>
  <si>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</si>
  <si>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</si>
  <si>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</si>
  <si>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</si>
  <si>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</si>
  <si>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</si>
  <si>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</si>
  <si>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</si>
  <si>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</si>
  <si>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</si>
  <si>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</si>
  <si>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</si>
  <si>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</si>
  <si>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</si>
  <si>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</si>
  <si>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</si>
  <si>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</si>
  <si>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</si>
  <si>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</si>
  <si>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</si>
  <si>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</si>
  <si>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</si>
  <si>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</si>
  <si>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</si>
  <si>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</si>
  <si>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</si>
  <si>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</si>
  <si>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</si>
  <si>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</si>
  <si>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</si>
  <si>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</si>
  <si>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</si>
  <si>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</si>
  <si>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</si>
  <si>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</si>
  <si>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</si>
  <si>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</si>
  <si>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</si>
  <si>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</si>
  <si>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</si>
  <si>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</si>
  <si>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</si>
  <si>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</si>
  <si>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</si>
  <si>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</si>
  <si>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</si>
  <si>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</si>
  <si>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</si>
  <si>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</si>
  <si>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</si>
  <si>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</si>
  <si>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</si>
  <si>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</si>
  <si>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</si>
  <si>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</si>
  <si>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</si>
  <si>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</si>
  <si>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</si>
  <si>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</si>
  <si>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</si>
  <si>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</si>
  <si>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</si>
  <si>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</si>
  <si>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</si>
  <si>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</si>
  <si>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</si>
  <si>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</si>
  <si>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</si>
  <si>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</si>
  <si>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</si>
  <si>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</si>
  <si>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</si>
  <si>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</si>
  <si>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</si>
  <si>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</si>
  <si>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</si>
  <si>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</si>
  <si>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</si>
  <si>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</si>
  <si>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</si>
  <si>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</si>
  <si>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</si>
  <si>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</si>
  <si>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</si>
  <si>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</si>
  <si>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</si>
  <si>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</si>
  <si>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</si>
  <si>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</si>
  <si>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</si>
  <si>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</si>
  <si>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</si>
  <si>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</si>
  <si>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</si>
  <si>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</si>
  <si>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</si>
  <si>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</si>
  <si>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</si>
  <si>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</si>
  <si>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</si>
  <si>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</si>
  <si>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</si>
  <si>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</si>
  <si>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</si>
  <si>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</si>
  <si>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</si>
  <si>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</si>
  <si>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</si>
  <si>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</si>
  <si>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</si>
  <si>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</si>
  <si>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</si>
  <si>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</si>
  <si>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</si>
  <si>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</si>
  <si>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</si>
  <si>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</si>
  <si>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</si>
  <si>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</si>
  <si>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</si>
  <si>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</si>
  <si>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</si>
  <si>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</si>
  <si>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</si>
  <si>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</si>
  <si>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</si>
  <si>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</si>
  <si>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</si>
  <si>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</si>
  <si>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</si>
  <si>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</si>
  <si>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</si>
  <si>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</si>
  <si>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</si>
  <si>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</si>
  <si>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</si>
  <si>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</si>
  <si>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</si>
  <si>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</si>
  <si>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</si>
  <si>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</si>
  <si>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</si>
  <si>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</si>
  <si>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</si>
  <si>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</si>
  <si>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</si>
  <si>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</si>
  <si>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</si>
  <si>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</si>
  <si>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</si>
  <si>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</si>
  <si>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</si>
  <si>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</si>
  <si>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</si>
  <si>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</si>
  <si>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</si>
  <si>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</si>
  <si>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</si>
  <si>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</si>
  <si>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</si>
  <si>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</si>
  <si>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</si>
  <si>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</si>
  <si>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</si>
  <si>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</si>
  <si>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</si>
  <si>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</si>
  <si>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</si>
  <si>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</si>
  <si>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</si>
  <si>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</si>
  <si>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</si>
  <si>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</si>
  <si>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</si>
  <si>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</si>
  <si>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</si>
  <si>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</si>
  <si>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</si>
  <si>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</si>
  <si>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</si>
  <si>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</si>
  <si>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</si>
  <si>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</si>
  <si>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</si>
  <si>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</si>
  <si>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</si>
  <si>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</si>
  <si>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</si>
  <si>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</si>
  <si>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</si>
  <si>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</si>
  <si>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</si>
  <si>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</si>
  <si>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</si>
  <si>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</si>
  <si>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</si>
  <si>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</si>
  <si>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</si>
  <si>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</si>
  <si>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</si>
  <si>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</si>
  <si>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</si>
  <si>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</si>
  <si>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</si>
  <si>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</si>
  <si>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</si>
  <si>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</si>
  <si>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</si>
  <si>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</si>
  <si>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</si>
  <si>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</si>
  <si>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</si>
  <si>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</si>
  <si>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</si>
  <si>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</si>
  <si>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</si>
  <si>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</si>
  <si>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</si>
  <si>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</si>
  <si>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</si>
  <si>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</si>
  <si>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</si>
  <si>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</si>
  <si>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</si>
  <si>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</si>
  <si>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</si>
  <si>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</si>
  <si>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</si>
  <si>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</si>
  <si>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</si>
  <si>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</si>
  <si>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</si>
  <si>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</si>
  <si>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</si>
  <si>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</si>
  <si>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</si>
  <si>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</si>
  <si>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</si>
  <si>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</si>
  <si>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</si>
  <si>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</si>
  <si>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</si>
  <si>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</si>
  <si>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</si>
  <si>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</si>
  <si>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</si>
  <si>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</si>
  <si>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</si>
  <si>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</si>
  <si>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</si>
  <si>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</si>
  <si>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</si>
  <si>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</si>
  <si>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</si>
  <si>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</si>
  <si>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</si>
  <si>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</si>
  <si>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</si>
  <si>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</si>
  <si>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</si>
  <si>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</si>
  <si>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</si>
  <si>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</si>
  <si>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</si>
  <si>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</si>
  <si>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</si>
  <si>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</si>
  <si>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</si>
  <si>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</si>
  <si>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</si>
  <si>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</si>
  <si>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</si>
  <si>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</si>
  <si>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</si>
  <si>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</si>
  <si>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</si>
  <si>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</si>
  <si>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</si>
  <si>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</si>
  <si>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</si>
  <si>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</si>
  <si>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</si>
  <si>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</si>
  <si>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</si>
  <si>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</si>
  <si>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</si>
  <si>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</si>
  <si>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</si>
  <si>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</si>
  <si>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</si>
  <si>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</si>
  <si>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</si>
  <si>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</si>
  <si>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</si>
  <si>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</si>
  <si>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</si>
  <si>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</si>
  <si>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</si>
  <si>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</si>
  <si>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</si>
  <si>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</si>
  <si>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</si>
  <si>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</si>
  <si>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</si>
  <si>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</si>
  <si>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</si>
  <si>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</si>
  <si>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</si>
  <si>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</si>
  <si>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</si>
  <si>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</si>
  <si>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</si>
  <si>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</si>
  <si>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</si>
  <si>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</si>
  <si>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</si>
  <si>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</si>
  <si>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</si>
  <si>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</si>
  <si>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</si>
  <si>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</si>
  <si>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</si>
  <si>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</si>
  <si>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</si>
  <si>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</si>
  <si>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</si>
  <si>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</si>
  <si>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</si>
  <si>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</si>
  <si>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</si>
  <si>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</si>
  <si>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</si>
  <si>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</si>
  <si>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</si>
  <si>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</si>
  <si>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</si>
  <si>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</si>
  <si>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</si>
  <si>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</si>
  <si>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</si>
  <si>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</si>
  <si>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</si>
  <si>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</si>
  <si>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</si>
  <si>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</si>
  <si>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</si>
  <si>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</si>
  <si>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</si>
  <si>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</si>
  <si>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</si>
  <si>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</si>
  <si>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</si>
  <si>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</si>
  <si>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</si>
  <si>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</si>
  <si>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</si>
  <si>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</si>
  <si>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</si>
  <si>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</si>
  <si>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</si>
  <si>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</si>
  <si>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</si>
  <si>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</si>
  <si>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</si>
  <si>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</si>
  <si>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</si>
  <si>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</si>
  <si>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</si>
  <si>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</si>
  <si>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</si>
  <si>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</si>
  <si>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</si>
  <si>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</si>
  <si>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</si>
  <si>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</si>
  <si>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</si>
  <si>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</si>
  <si>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</si>
  <si>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</si>
  <si>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</si>
  <si>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</si>
  <si>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</si>
  <si>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</si>
  <si>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</si>
  <si>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</si>
  <si>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</si>
  <si>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</si>
  <si>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</si>
  <si>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</si>
  <si>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</si>
  <si>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</si>
  <si>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</si>
  <si>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</si>
  <si>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</si>
  <si>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</si>
  <si>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</si>
  <si>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</si>
  <si>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</si>
  <si>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</si>
  <si>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</si>
  <si>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</si>
  <si>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</si>
  <si>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</si>
  <si>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</si>
  <si>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</si>
  <si>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</si>
  <si>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</si>
  <si>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</si>
  <si>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</si>
  <si>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</si>
  <si>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</si>
  <si>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</si>
  <si>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</si>
  <si>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</si>
  <si>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</si>
  <si>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</si>
  <si>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</si>
  <si>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</si>
  <si>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</si>
  <si>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</si>
  <si>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</si>
  <si>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</si>
  <si>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</si>
  <si>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</si>
  <si>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</si>
  <si>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</si>
  <si>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</si>
  <si>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</si>
  <si>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</si>
  <si>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</si>
  <si>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</si>
  <si>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</si>
  <si>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</si>
  <si>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</si>
  <si>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</si>
  <si>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</si>
  <si>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</si>
  <si>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</si>
  <si>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</si>
  <si>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</si>
  <si>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</si>
  <si>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</si>
  <si>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</si>
  <si>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</si>
  <si>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</si>
  <si>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</si>
  <si>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</si>
  <si>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</si>
  <si>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</si>
  <si>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</si>
  <si>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</si>
  <si>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</si>
  <si>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</si>
  <si>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</si>
  <si>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</si>
  <si>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</si>
  <si>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</si>
  <si>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</si>
  <si>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</si>
  <si>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</si>
  <si>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</si>
  <si>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</si>
  <si>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</si>
  <si>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</si>
  <si>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</si>
  <si>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</si>
  <si>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</si>
  <si>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</si>
  <si>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</si>
  <si>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</si>
  <si>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</si>
  <si>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</si>
  <si>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</si>
  <si>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</si>
  <si>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</si>
  <si>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</si>
  <si>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</si>
  <si>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</si>
  <si>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</si>
  <si>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</si>
  <si>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</si>
  <si>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</si>
  <si>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</si>
  <si>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</si>
  <si>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</si>
  <si>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</si>
  <si>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</si>
  <si>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</si>
  <si>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</si>
  <si>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</si>
  <si>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</si>
  <si>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</si>
  <si>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</si>
  <si>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</si>
  <si>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</si>
  <si>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</si>
  <si>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</si>
  <si>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</si>
  <si>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</si>
  <si>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</si>
  <si>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</si>
  <si>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</si>
  <si>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</si>
  <si>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</si>
  <si>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</si>
  <si>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</si>
  <si>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</si>
  <si>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</si>
  <si>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</si>
  <si>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</si>
  <si>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</si>
  <si>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</si>
  <si>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</si>
  <si>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</si>
  <si>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</si>
  <si>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</si>
  <si>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</si>
  <si>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</si>
  <si>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</si>
  <si>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</si>
  <si>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</si>
  <si>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</si>
  <si>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</si>
  <si>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</si>
  <si>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</si>
  <si>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</si>
  <si>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</si>
  <si>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</si>
  <si>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</si>
  <si>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</si>
  <si>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</si>
  <si>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</si>
  <si>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</si>
  <si>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</si>
  <si>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</si>
  <si>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</si>
  <si>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</si>
  <si>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</si>
  <si>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</si>
  <si>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</si>
  <si>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</si>
  <si>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</si>
  <si>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</si>
  <si>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</si>
  <si>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</si>
  <si>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</si>
  <si>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</si>
  <si>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</si>
  <si>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</si>
  <si>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</si>
  <si>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</si>
  <si>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</si>
  <si>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</si>
  <si>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</si>
  <si>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</si>
  <si>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</si>
  <si>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</si>
  <si>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</si>
  <si>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</si>
  <si>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</si>
  <si>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</si>
  <si>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</si>
  <si>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</si>
  <si>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</si>
  <si>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</si>
  <si>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</si>
  <si>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</si>
  <si>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</si>
  <si>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</si>
  <si>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</si>
  <si>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</si>
  <si>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</si>
  <si>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</si>
  <si>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</si>
  <si>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</si>
  <si>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</si>
  <si>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</si>
  <si>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</si>
  <si>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</si>
  <si>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</si>
  <si>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</si>
  <si>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</si>
  <si>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</si>
  <si>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</si>
  <si>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</si>
  <si>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</si>
  <si>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</si>
  <si>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</si>
  <si>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</si>
  <si>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</si>
  <si>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</si>
  <si>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</si>
  <si>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</si>
  <si>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</si>
  <si>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</si>
  <si>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</si>
  <si>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</si>
  <si>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</si>
  <si>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</si>
  <si>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</si>
  <si>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</si>
  <si>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</si>
  <si>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</si>
  <si>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</si>
  <si>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</si>
  <si>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</si>
  <si>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</si>
  <si>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</si>
  <si>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</si>
  <si>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</si>
  <si>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</si>
  <si>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</si>
  <si>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</si>
  <si>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</si>
  <si>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</si>
  <si>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</si>
  <si>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</si>
  <si>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</si>
  <si>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</si>
  <si>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</si>
  <si>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</si>
  <si>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</si>
  <si>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</si>
  <si>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</si>
  <si>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</si>
  <si>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</si>
  <si>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</si>
  <si>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</si>
  <si>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</si>
  <si>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</si>
  <si>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</si>
  <si>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</si>
  <si>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</si>
  <si>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</si>
  <si>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</si>
  <si>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</si>
  <si>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</si>
  <si>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</si>
  <si>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</si>
  <si>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</si>
  <si>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</si>
  <si>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</si>
  <si>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</si>
  <si>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</si>
  <si>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</si>
  <si>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</si>
  <si>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</si>
  <si>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</si>
  <si>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</si>
  <si>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</si>
  <si>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</si>
  <si>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</si>
  <si>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</si>
  <si>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</si>
  <si>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</si>
  <si>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</si>
  <si>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</si>
  <si>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</si>
  <si>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</si>
  <si>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</si>
  <si>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</si>
  <si>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</si>
  <si>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</si>
  <si>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</si>
  <si>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</si>
  <si>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</si>
  <si>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</si>
  <si>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</si>
  <si>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</si>
  <si>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</si>
  <si>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</si>
  <si>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</si>
  <si>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</si>
  <si>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</si>
  <si>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</si>
  <si>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</si>
  <si>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</si>
  <si>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</si>
  <si>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</si>
  <si>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</si>
  <si>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</si>
  <si>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</si>
  <si>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</si>
  <si>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</si>
  <si>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</si>
  <si>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</si>
  <si>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</si>
  <si>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</si>
  <si>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</si>
  <si>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</si>
  <si>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</si>
  <si>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</si>
  <si>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</si>
  <si>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</si>
  <si>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</si>
  <si>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</si>
  <si>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</si>
  <si>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</si>
  <si>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</si>
  <si>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</si>
  <si>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</si>
  <si>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</si>
  <si>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</si>
  <si>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</si>
  <si>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</si>
  <si>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</si>
  <si>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</si>
  <si>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</si>
  <si>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</si>
  <si>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</si>
  <si>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</si>
  <si>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</si>
  <si>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</si>
  <si>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</si>
  <si>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</si>
  <si>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</si>
  <si>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</si>
  <si>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</si>
  <si>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</si>
  <si>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</si>
  <si>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</si>
  <si>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</si>
  <si>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</si>
  <si>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</si>
  <si>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</si>
  <si>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</si>
  <si>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</si>
  <si>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</si>
  <si>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</si>
  <si>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</si>
  <si>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</si>
  <si>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</si>
  <si>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</si>
  <si>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</si>
  <si>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</si>
  <si>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</si>
  <si>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</si>
  <si>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</si>
  <si>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</si>
  <si>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</si>
  <si>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</si>
  <si>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</si>
  <si>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</si>
  <si>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</si>
  <si>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</si>
  <si>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</si>
  <si>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</si>
  <si>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</si>
  <si>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</si>
  <si>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</si>
  <si>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</si>
  <si>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</si>
  <si>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</si>
  <si>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</si>
  <si>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</si>
  <si>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</si>
  <si>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</si>
  <si>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</si>
  <si>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</si>
  <si>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</si>
  <si>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</si>
  <si>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</si>
  <si>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</si>
  <si>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</si>
  <si>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</si>
  <si>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</si>
  <si>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</si>
  <si>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</si>
  <si>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</si>
  <si>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</si>
  <si>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</si>
  <si>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</si>
  <si>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</si>
  <si>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</si>
  <si>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</si>
  <si>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</si>
  <si>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</si>
  <si>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</si>
  <si>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</si>
  <si>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</si>
  <si>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</si>
  <si>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</si>
  <si>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</si>
  <si>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</si>
  <si>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</si>
  <si>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</si>
  <si>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</si>
  <si>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</si>
  <si>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</si>
  <si>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</si>
  <si>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</si>
  <si>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</si>
  <si>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</si>
  <si>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</si>
  <si>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</si>
  <si>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</si>
  <si>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</si>
  <si>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</si>
  <si>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</si>
  <si>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</si>
  <si>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</si>
  <si>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</si>
  <si>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</si>
  <si>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</si>
  <si>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</si>
  <si>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</si>
  <si>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</si>
  <si>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</si>
  <si>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</si>
  <si>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</si>
  <si>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</si>
  <si>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</si>
  <si>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</si>
  <si>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</si>
  <si>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</si>
  <si>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</si>
  <si>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</si>
  <si>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</si>
  <si>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</si>
  <si>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</si>
  <si>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</si>
  <si>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</si>
  <si>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</si>
  <si>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</si>
  <si>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</si>
  <si>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</si>
  <si>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</si>
  <si>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</si>
  <si>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</si>
  <si>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</si>
  <si>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</si>
  <si>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</si>
  <si>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</si>
  <si>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</si>
  <si>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</si>
  <si>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</si>
  <si>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</si>
  <si>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</si>
  <si>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</si>
  <si>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</si>
  <si>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</si>
  <si>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</si>
  <si>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</si>
  <si>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</si>
  <si>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</si>
  <si>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</si>
  <si>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</si>
  <si>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</si>
  <si>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</si>
  <si>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</si>
  <si>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</si>
  <si>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</si>
  <si>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</si>
  <si>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</si>
  <si>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</si>
  <si>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</si>
  <si>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</si>
  <si>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</si>
  <si>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</si>
  <si>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</si>
  <si>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</si>
  <si>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</si>
  <si>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</si>
  <si>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</si>
  <si>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</si>
  <si>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</si>
  <si>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</si>
  <si>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</si>
  <si>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</si>
  <si>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</si>
  <si>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</si>
  <si>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</si>
  <si>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</si>
  <si>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</si>
  <si>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</si>
  <si>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</si>
  <si>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</si>
  <si>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</si>
  <si>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</si>
  <si>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</si>
  <si>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</si>
  <si>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</si>
  <si>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</si>
  <si>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</si>
  <si>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</si>
  <si>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</si>
  <si>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</si>
  <si>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</si>
  <si>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</si>
  <si>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</si>
  <si>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</si>
  <si>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</si>
  <si>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</si>
  <si>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</si>
  <si>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</si>
  <si>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</si>
  <si>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</si>
  <si>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</si>
  <si>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</si>
  <si>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</si>
  <si>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</si>
  <si>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</si>
  <si>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</si>
  <si>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</si>
  <si>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</si>
  <si>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</si>
  <si>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</si>
  <si>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</si>
  <si>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</si>
  <si>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</si>
  <si>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</si>
  <si>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</si>
  <si>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</si>
  <si>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</si>
  <si>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</si>
  <si>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</si>
  <si>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</si>
  <si>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</si>
  <si>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</si>
  <si>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</si>
  <si>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</si>
  <si>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</si>
  <si>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</si>
  <si>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</si>
  <si>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</si>
  <si>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</si>
  <si>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</si>
  <si>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</si>
  <si>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</si>
  <si>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</si>
  <si>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</si>
  <si>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</si>
  <si>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</si>
  <si>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</si>
  <si>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</si>
  <si>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</si>
  <si>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</si>
  <si>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</si>
  <si>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</si>
  <si>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</si>
  <si>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</si>
  <si>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</si>
  <si>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</si>
  <si>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</si>
  <si>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</si>
  <si>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</si>
  <si>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</si>
  <si>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</si>
  <si>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</si>
  <si>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</si>
  <si>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</si>
  <si>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</si>
  <si>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</si>
  <si>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</si>
  <si>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</si>
  <si>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</si>
  <si>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</si>
  <si>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</si>
  <si>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</si>
  <si>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</si>
  <si>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</si>
  <si>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</si>
  <si>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</si>
  <si>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</si>
  <si>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</si>
  <si>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</si>
  <si>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</si>
  <si>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</si>
  <si>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</si>
  <si>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</si>
  <si>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</si>
  <si>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</si>
  <si>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</si>
  <si>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</si>
  <si>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</si>
  <si>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</si>
  <si>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</si>
  <si>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</si>
  <si>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</si>
  <si>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</si>
  <si>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</si>
  <si>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</si>
  <si>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</si>
  <si>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</si>
  <si>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</si>
  <si>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</si>
  <si>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</si>
  <si>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</si>
  <si>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</si>
  <si>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</si>
  <si>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</si>
  <si>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</si>
  <si>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</si>
  <si>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</si>
  <si>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</si>
  <si>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</si>
  <si>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</si>
  <si>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</si>
  <si>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</si>
  <si>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</si>
  <si>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</si>
  <si>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</si>
  <si>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</si>
  <si>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</si>
  <si>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</si>
  <si>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</si>
  <si>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</si>
  <si>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</si>
  <si>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</si>
  <si>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</si>
  <si>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</si>
  <si>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</si>
  <si>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</si>
  <si>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</si>
  <si>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</si>
  <si>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</si>
  <si>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</si>
  <si>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</si>
  <si>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</si>
  <si>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</si>
  <si>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</si>
  <si>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</si>
  <si>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</si>
  <si>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</si>
  <si>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</si>
  <si>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</si>
  <si>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</si>
  <si>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</si>
  <si>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</si>
  <si>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</si>
  <si>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</si>
  <si>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</si>
  <si>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</si>
  <si>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</si>
  <si>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</si>
  <si>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</si>
  <si>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</si>
  <si>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</si>
  <si>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</si>
  <si>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</si>
  <si>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</si>
  <si>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</si>
  <si>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</si>
  <si>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</si>
  <si>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</si>
  <si>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</si>
  <si>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</si>
  <si>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</si>
  <si>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</si>
  <si>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</si>
  <si>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</si>
  <si>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</si>
  <si>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</si>
  <si>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</si>
  <si>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</si>
  <si>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</si>
  <si>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</si>
  <si>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</si>
  <si>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</si>
  <si>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</si>
  <si>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</si>
  <si>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</si>
  <si>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</si>
  <si>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</si>
  <si>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</si>
  <si>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</si>
  <si>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</si>
  <si>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</si>
  <si>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</si>
  <si>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</si>
  <si>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</si>
  <si>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</si>
  <si>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</si>
  <si>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</si>
  <si>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</si>
  <si>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</si>
  <si>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</si>
  <si>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</si>
  <si>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</si>
  <si>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</si>
  <si>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</si>
  <si>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</si>
  <si>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</si>
  <si>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</si>
  <si>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</si>
  <si>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</si>
  <si>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</si>
  <si>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</si>
  <si>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</si>
  <si>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</si>
  <si>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</si>
  <si>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</si>
  <si>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</si>
  <si>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</si>
  <si>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</si>
  <si>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</si>
  <si>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</si>
  <si>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</si>
  <si>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</si>
  <si>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</si>
  <si>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</si>
  <si>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</si>
  <si>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</si>
  <si>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</si>
  <si>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</si>
  <si>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</si>
  <si>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</si>
  <si>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</si>
  <si>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</si>
  <si>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</si>
  <si>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</si>
  <si>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</si>
  <si>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</si>
  <si>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</si>
  <si>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</si>
  <si>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</si>
  <si>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</si>
  <si>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</si>
  <si>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</si>
  <si>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</si>
  <si>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</si>
  <si>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</si>
  <si>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</si>
  <si>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</si>
  <si>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</si>
  <si>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</si>
  <si>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</si>
  <si>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</si>
  <si>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</si>
  <si>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</si>
  <si>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</si>
  <si>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</si>
  <si>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</si>
  <si>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</si>
  <si>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</si>
  <si>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</si>
  <si>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</si>
  <si>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</si>
  <si>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</si>
  <si>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</si>
  <si>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</si>
  <si>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</si>
  <si>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</si>
  <si>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</si>
  <si>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</si>
  <si>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</si>
  <si>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</si>
  <si>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</si>
  <si>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</si>
  <si>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</si>
  <si>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</si>
  <si>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</si>
  <si>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</si>
  <si>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</si>
  <si>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</si>
  <si>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</si>
  <si>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</si>
  <si>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</si>
  <si>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</si>
  <si>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</si>
  <si>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</si>
  <si>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</si>
  <si>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</si>
  <si>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</si>
  <si>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</si>
  <si>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</si>
  <si>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</si>
  <si>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</si>
  <si>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</si>
  <si>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</si>
  <si>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</si>
  <si>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</si>
  <si>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</si>
  <si>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</si>
  <si>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</si>
  <si>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</si>
  <si>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</si>
  <si>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</si>
  <si>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</si>
  <si>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</si>
  <si>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</si>
  <si>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</si>
  <si>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</si>
  <si>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</si>
  <si>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</si>
  <si>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</si>
  <si>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</si>
  <si>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</si>
  <si>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</si>
  <si>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</si>
  <si>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</si>
  <si>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</si>
  <si>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</si>
  <si>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</si>
  <si>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</si>
  <si>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</si>
  <si>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</si>
  <si>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</si>
  <si>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</si>
  <si>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</si>
  <si>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</si>
  <si>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</si>
  <si>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</si>
  <si>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</si>
  <si>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</si>
  <si>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</si>
  <si>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</si>
  <si>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</si>
  <si>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</si>
  <si>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</si>
  <si>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</si>
  <si>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</si>
  <si>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</si>
  <si>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</si>
  <si>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</si>
  <si>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</si>
  <si>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</si>
  <si>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</si>
  <si>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</si>
  <si>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</si>
  <si>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</si>
  <si>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</si>
  <si>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</si>
  <si>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</si>
  <si>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</si>
  <si>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</si>
  <si>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</si>
  <si>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</si>
  <si>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</si>
  <si>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</si>
  <si>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</si>
  <si>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</si>
  <si>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</si>
  <si>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</si>
  <si>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</si>
  <si>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</si>
  <si>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</si>
  <si>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</si>
  <si>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</si>
  <si>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</si>
  <si>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</si>
  <si>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</si>
  <si>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</si>
  <si>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</si>
  <si>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</si>
  <si>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</si>
  <si>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</si>
  <si>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</si>
  <si>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</si>
  <si>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</si>
  <si>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</si>
  <si>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</si>
  <si>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</si>
  <si>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</si>
  <si>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</si>
  <si>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</si>
  <si>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</si>
  <si>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</si>
  <si>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</si>
  <si>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</si>
  <si>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</si>
  <si>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</si>
  <si>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</si>
  <si>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</si>
  <si>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</si>
  <si>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</si>
  <si>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</si>
  <si>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</si>
  <si>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</si>
  <si>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</si>
  <si>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</si>
  <si>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</si>
  <si>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</si>
  <si>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</si>
  <si>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</si>
  <si>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</si>
  <si>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</si>
  <si>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</si>
  <si>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</si>
  <si>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</si>
  <si>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</si>
  <si>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</si>
  <si>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</si>
  <si>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</si>
  <si>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</si>
  <si>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</si>
  <si>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</si>
  <si>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</si>
  <si>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</si>
  <si>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</si>
  <si>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</si>
  <si>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</si>
  <si>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</si>
  <si>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</si>
  <si>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</si>
  <si>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</si>
  <si>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</si>
  <si>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</si>
  <si>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</si>
  <si>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</si>
  <si>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</si>
  <si>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</si>
  <si>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</si>
  <si>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</si>
  <si>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</si>
  <si>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</si>
  <si>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</si>
  <si>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</si>
  <si>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</si>
  <si>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</si>
  <si>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</si>
  <si>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</si>
  <si>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</si>
  <si>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</si>
  <si>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</si>
  <si>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</si>
  <si>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</si>
  <si>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</si>
  <si>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</si>
  <si>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</si>
  <si>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</si>
  <si>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</si>
  <si>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</si>
  <si>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</si>
  <si>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</si>
  <si>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</si>
  <si>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</si>
  <si>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</si>
  <si>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</si>
  <si>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</si>
  <si>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</si>
  <si>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</si>
  <si>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</si>
  <si>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</si>
  <si>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</si>
  <si>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</si>
  <si>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</si>
  <si>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</si>
  <si>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</si>
  <si>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</si>
  <si>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</si>
  <si>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</si>
  <si>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</si>
  <si>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</si>
  <si>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</si>
  <si>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</si>
  <si>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</si>
  <si>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</si>
  <si>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</si>
  <si>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</si>
  <si>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</si>
  <si>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</si>
  <si>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</si>
  <si>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</si>
  <si>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</si>
  <si>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</si>
  <si>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</si>
  <si>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</si>
  <si>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</si>
  <si>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</si>
  <si>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</si>
  <si>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</si>
  <si>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</si>
  <si>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</si>
  <si>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</si>
  <si>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</si>
  <si>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</si>
  <si>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</si>
  <si>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</si>
  <si>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</si>
  <si>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</si>
  <si>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</si>
  <si>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</si>
  <si>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</si>
  <si>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</si>
  <si>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</si>
  <si>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</si>
  <si>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</si>
  <si>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</si>
  <si>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</si>
  <si>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</si>
  <si>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</si>
  <si>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</si>
  <si>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</si>
  <si>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</si>
  <si>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</si>
  <si>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</si>
  <si>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</si>
  <si>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</si>
  <si>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</si>
  <si>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</si>
  <si>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</si>
  <si>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</si>
  <si>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</si>
  <si>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</si>
  <si>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</si>
  <si>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</si>
  <si>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</si>
  <si>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</si>
  <si>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</si>
  <si>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</si>
  <si>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</si>
  <si>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</si>
  <si>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</si>
  <si>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</si>
  <si>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</si>
  <si>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</si>
  <si>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</si>
  <si>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</si>
  <si>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</si>
  <si>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</si>
  <si>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</si>
  <si>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</si>
  <si>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</si>
  <si>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</si>
  <si>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</si>
  <si>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</si>
  <si>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</si>
  <si>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</si>
  <si>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</si>
  <si>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</si>
  <si>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</si>
  <si>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</si>
  <si>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</si>
  <si>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</si>
  <si>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</si>
  <si>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</si>
  <si>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</si>
  <si>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</si>
  <si>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</si>
  <si>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</si>
  <si>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</si>
  <si>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</si>
  <si>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</si>
  <si>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</si>
  <si>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</si>
  <si>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</si>
  <si>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</si>
  <si>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</si>
  <si>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</si>
  <si>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</si>
  <si>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</si>
  <si>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</si>
  <si>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</si>
  <si>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</si>
  <si>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</si>
  <si>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</si>
  <si>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</si>
  <si>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</si>
  <si>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</si>
  <si>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</si>
  <si>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</si>
  <si>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</si>
  <si>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</si>
  <si>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</si>
  <si>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</si>
  <si>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</si>
  <si>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</si>
  <si>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</si>
  <si>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</si>
  <si>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</si>
  <si>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</si>
  <si>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</si>
  <si>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</si>
  <si>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</si>
  <si>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</si>
  <si>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</si>
  <si>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</si>
  <si>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</si>
  <si>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</si>
  <si>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</si>
  <si>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</si>
  <si>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</si>
  <si>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</si>
  <si>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</si>
  <si>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</si>
  <si>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</si>
  <si>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</si>
  <si>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</si>
  <si>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</si>
  <si>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</si>
  <si>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</si>
  <si>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</si>
  <si>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</si>
  <si>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</si>
  <si>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</si>
  <si>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</si>
  <si>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</si>
  <si>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</si>
  <si>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</si>
  <si>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</si>
  <si>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</si>
  <si>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</si>
  <si>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</si>
  <si>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</si>
  <si>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</si>
  <si>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</si>
  <si>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</si>
  <si>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</si>
  <si>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</si>
  <si>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</si>
  <si>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</si>
  <si>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</si>
  <si>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</si>
  <si>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</si>
  <si>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</si>
  <si>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</si>
  <si>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</si>
  <si>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</si>
  <si>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</si>
  <si>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</si>
  <si>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</si>
  <si>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</si>
  <si>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</si>
  <si>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</si>
  <si>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</si>
  <si>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</si>
  <si>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</si>
  <si>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</si>
  <si>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</si>
  <si>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</si>
  <si>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</si>
  <si>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</si>
  <si>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</si>
  <si>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</si>
  <si>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</si>
  <si>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</si>
  <si>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</si>
  <si>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</si>
  <si>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</si>
  <si>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</si>
  <si>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</si>
  <si>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</si>
  <si>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</si>
  <si>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</si>
  <si>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</si>
  <si>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</si>
  <si>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</si>
  <si>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</si>
  <si>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</si>
  <si>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</si>
  <si>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</si>
  <si>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</si>
  <si>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</si>
  <si>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</si>
  <si>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</si>
  <si>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</si>
  <si>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</si>
  <si>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</si>
  <si>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</si>
  <si>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</si>
  <si>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</si>
  <si>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</si>
  <si>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</si>
  <si>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</si>
  <si>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</si>
  <si>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</si>
  <si>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</si>
  <si>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</si>
  <si>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</si>
  <si>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</si>
  <si>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</si>
  <si>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</si>
  <si>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</si>
  <si>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</si>
  <si>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</si>
  <si>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</si>
  <si>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</si>
  <si>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</si>
  <si>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</si>
  <si>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</si>
  <si>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</si>
  <si>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</si>
  <si>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</si>
  <si>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</si>
  <si>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</si>
  <si>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</si>
  <si>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</si>
  <si>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</si>
  <si>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</si>
  <si>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</si>
  <si>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</si>
  <si>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</si>
  <si>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</si>
  <si>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</si>
  <si>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</si>
  <si>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</si>
  <si>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</si>
  <si>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</si>
  <si>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</si>
  <si>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</si>
  <si>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</si>
  <si>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</si>
  <si>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</si>
  <si>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</si>
  <si>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</si>
  <si>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</si>
  <si>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</si>
  <si>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</si>
  <si>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</si>
  <si>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</si>
  <si>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</si>
  <si>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</si>
  <si>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</si>
  <si>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</si>
  <si>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</si>
  <si>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</si>
  <si>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</si>
  <si>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</si>
  <si>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</si>
  <si>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</si>
  <si>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</si>
  <si>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</si>
  <si>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</si>
  <si>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</si>
  <si>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</si>
  <si>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</si>
  <si>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</si>
  <si>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</si>
  <si>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</si>
  <si>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</si>
  <si>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</si>
  <si>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</si>
  <si>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</si>
  <si>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</si>
  <si>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</si>
  <si>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</si>
  <si>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</si>
  <si>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</si>
  <si>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</si>
  <si>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</si>
  <si>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</si>
  <si>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</si>
  <si>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</si>
  <si>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</si>
  <si>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</si>
  <si>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</si>
  <si>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</si>
  <si>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</si>
  <si>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</si>
  <si>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</si>
  <si>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</si>
  <si>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</si>
  <si>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</si>
  <si>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</si>
  <si>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</si>
  <si>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</si>
  <si>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</si>
  <si>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</si>
  <si>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</si>
  <si>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</si>
  <si>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</si>
  <si>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</si>
  <si>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</si>
  <si>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</si>
  <si>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</si>
  <si>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</si>
  <si>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</si>
  <si>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</si>
  <si>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</si>
  <si>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</si>
  <si>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</si>
  <si>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</si>
  <si>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</si>
  <si>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</si>
  <si>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</si>
  <si>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</si>
  <si>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</si>
  <si>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</si>
  <si>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</si>
  <si>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</si>
  <si>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</si>
  <si>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</si>
  <si>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</si>
  <si>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</si>
  <si>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</si>
  <si>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</si>
  <si>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</si>
  <si>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</si>
  <si>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</si>
  <si>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</si>
  <si>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</si>
  <si>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</si>
  <si>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</si>
  <si>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</si>
  <si>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</si>
  <si>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</si>
  <si>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</si>
  <si>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</si>
  <si>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</si>
  <si>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</si>
  <si>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</si>
  <si>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</si>
  <si>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</si>
  <si>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</si>
  <si>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</si>
  <si>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</si>
  <si>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</si>
  <si>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</si>
  <si>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</si>
  <si>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</si>
  <si>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</si>
  <si>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</si>
  <si>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</si>
  <si>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</si>
  <si>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</si>
  <si>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</si>
  <si>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</si>
  <si>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</si>
  <si>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</si>
  <si>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</si>
  <si>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</si>
  <si>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</si>
  <si>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</si>
  <si>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</si>
  <si>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</si>
  <si>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</si>
  <si>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</si>
  <si>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</si>
  <si>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</si>
  <si>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</si>
  <si>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</si>
  <si>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</si>
  <si>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</si>
  <si>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</si>
  <si>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</si>
  <si>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</si>
  <si>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</si>
  <si>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</si>
  <si>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</si>
  <si>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</si>
  <si>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</si>
  <si>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</si>
  <si>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</si>
  <si>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</si>
  <si>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</si>
  <si>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</si>
  <si>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</si>
  <si>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</si>
  <si>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</si>
  <si>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</si>
  <si>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</si>
  <si>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</si>
  <si>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</si>
  <si>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</si>
  <si>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</si>
  <si>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</si>
  <si>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</si>
  <si>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</si>
  <si>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</si>
  <si>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</si>
  <si>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</si>
  <si>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</si>
  <si>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</si>
  <si>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</si>
  <si>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</si>
  <si>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</si>
  <si>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</si>
  <si>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</si>
  <si>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</si>
  <si>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</si>
  <si>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</si>
  <si>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</si>
  <si>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</si>
  <si>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</si>
  <si>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</si>
  <si>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</si>
  <si>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</si>
  <si>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</si>
  <si>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</si>
  <si>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</si>
  <si>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</si>
  <si>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</si>
  <si>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</si>
  <si>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</si>
  <si>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</si>
  <si>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</si>
  <si>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</si>
  <si>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</si>
  <si>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</si>
  <si>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</si>
  <si>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</si>
  <si>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</si>
  <si>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</si>
  <si>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</si>
  <si>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</si>
  <si>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</si>
  <si>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</si>
  <si>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</si>
  <si>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</si>
  <si>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</si>
  <si>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</si>
  <si>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</si>
  <si>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</si>
  <si>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</si>
  <si>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</si>
  <si>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</si>
  <si>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</si>
  <si>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</si>
  <si>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</si>
  <si>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</si>
  <si>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</si>
  <si>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</si>
  <si>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</si>
  <si>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</si>
  <si>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</si>
  <si>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</si>
  <si>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</si>
  <si>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</si>
  <si>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</si>
  <si>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</si>
  <si>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</si>
  <si>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</si>
  <si>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</si>
  <si>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</si>
  <si>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</si>
  <si>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</si>
  <si>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</si>
  <si>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</si>
  <si>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</si>
  <si>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</si>
  <si>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</si>
  <si>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</si>
  <si>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</si>
  <si>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</si>
  <si>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</si>
  <si>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</si>
  <si>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</si>
  <si>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</si>
  <si>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</si>
  <si>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</si>
  <si>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</si>
  <si>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</si>
  <si>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</si>
  <si>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</si>
  <si>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</si>
  <si>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</si>
  <si>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</si>
  <si>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</si>
  <si>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</si>
  <si>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</si>
  <si>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</si>
  <si>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</si>
  <si>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</si>
  <si>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</si>
  <si>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</si>
  <si>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</si>
  <si>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</si>
  <si>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</si>
  <si>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</si>
  <si>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</si>
  <si>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</si>
  <si>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</si>
  <si>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</si>
  <si>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</si>
  <si>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</si>
  <si>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</si>
  <si>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</si>
  <si>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</si>
  <si>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</si>
  <si>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</si>
  <si>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</si>
  <si>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</si>
  <si>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</si>
  <si>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</si>
  <si>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</si>
  <si>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</si>
  <si>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</si>
  <si>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</si>
  <si>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</si>
  <si>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</si>
  <si>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</si>
  <si>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</si>
  <si>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</si>
  <si>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</si>
  <si>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</si>
  <si>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</si>
  <si>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</si>
  <si>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</si>
  <si>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</si>
  <si>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</si>
  <si>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</si>
  <si>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</si>
  <si>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</si>
  <si>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</si>
  <si>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</si>
  <si>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</si>
  <si>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</si>
  <si>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</si>
  <si>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</si>
  <si>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</si>
  <si>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</si>
  <si>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</si>
  <si>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</si>
  <si>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</si>
  <si>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</si>
  <si>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</si>
  <si>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</si>
  <si>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</si>
  <si>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</si>
  <si>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</si>
  <si>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</si>
  <si>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</si>
  <si>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</si>
  <si>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</si>
  <si>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</si>
  <si>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</si>
  <si>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</si>
  <si>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</si>
  <si>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</si>
  <si>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</si>
  <si>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</si>
  <si>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</si>
  <si>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</si>
  <si>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</si>
  <si>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</si>
  <si>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</si>
  <si>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</si>
  <si>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</si>
  <si>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</si>
  <si>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</si>
  <si>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</si>
  <si>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</si>
  <si>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</si>
  <si>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</si>
  <si>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</si>
  <si>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</si>
  <si>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</si>
  <si>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</si>
  <si>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</si>
  <si>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</si>
  <si>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</si>
  <si>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</si>
  <si>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</si>
  <si>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</si>
  <si>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</si>
  <si>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</si>
  <si>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</si>
  <si>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</si>
  <si>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</si>
  <si>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</si>
  <si>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</si>
  <si>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</si>
  <si>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</si>
  <si>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</si>
  <si>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</si>
  <si>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</si>
  <si>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</si>
  <si>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</si>
  <si>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</si>
  <si>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</si>
  <si>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</si>
  <si>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</si>
  <si>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</si>
  <si>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</si>
  <si>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</si>
  <si>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</si>
  <si>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</si>
  <si>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</si>
  <si>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</si>
  <si>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</si>
  <si>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</si>
  <si>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</si>
  <si>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</si>
  <si>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</si>
  <si>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</si>
  <si>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</si>
  <si>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</si>
  <si>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</si>
  <si>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</si>
  <si>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</si>
  <si>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</si>
  <si>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</si>
  <si>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</si>
  <si>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</si>
  <si>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</si>
  <si>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</si>
  <si>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</si>
  <si>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</si>
  <si>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</si>
  <si>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</si>
  <si>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</si>
  <si>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</si>
  <si>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</si>
  <si>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</si>
  <si>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</si>
  <si>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</si>
  <si>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</si>
  <si>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</si>
  <si>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</si>
  <si>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</si>
  <si>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</si>
  <si>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</si>
  <si>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</si>
  <si>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</si>
  <si>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</si>
  <si>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</si>
  <si>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</si>
  <si>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</si>
  <si>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</si>
  <si>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</si>
  <si>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</si>
  <si>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</si>
  <si>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</si>
  <si>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</si>
  <si>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</si>
  <si>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</si>
  <si>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</si>
  <si>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</si>
  <si>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</si>
  <si>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</si>
  <si>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</si>
  <si>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</si>
  <si>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</si>
  <si>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</si>
  <si>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</si>
  <si>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</si>
  <si>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</si>
  <si>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</si>
  <si>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</si>
  <si>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</si>
  <si>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</si>
  <si>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</si>
  <si>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</si>
  <si>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</si>
  <si>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</si>
  <si>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</si>
  <si>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</si>
  <si>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</si>
  <si>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</si>
  <si>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</si>
  <si>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</si>
  <si>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</si>
  <si>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</si>
  <si>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</si>
  <si>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</si>
  <si>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</si>
  <si>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</si>
  <si>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</si>
  <si>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</si>
  <si>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</si>
  <si>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</si>
  <si>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</si>
  <si>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</si>
  <si>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</si>
  <si>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</si>
  <si>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</si>
  <si>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</si>
  <si>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</si>
  <si>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</si>
  <si>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</si>
  <si>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</si>
  <si>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</si>
  <si>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</si>
  <si>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</si>
  <si>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</si>
  <si>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</si>
  <si>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</si>
  <si>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</si>
  <si>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</si>
  <si>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</si>
  <si>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</si>
  <si>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</si>
  <si>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</si>
  <si>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</si>
  <si>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</si>
  <si>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</si>
  <si>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</si>
  <si>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</si>
  <si>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</si>
  <si>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</si>
  <si>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</si>
  <si>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</si>
  <si>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</si>
  <si>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</si>
  <si>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</si>
  <si>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</si>
  <si>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</si>
  <si>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</si>
  <si>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</si>
  <si>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</si>
  <si>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</si>
  <si>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</si>
  <si>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</si>
  <si>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</si>
  <si>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</si>
  <si>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</si>
  <si>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</si>
  <si>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</si>
  <si>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</si>
  <si>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</si>
  <si>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</si>
  <si>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</si>
  <si>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</si>
  <si>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</si>
  <si>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</si>
  <si>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</si>
  <si>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</si>
  <si>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</si>
  <si>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</si>
  <si>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</si>
  <si>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</si>
  <si>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</si>
  <si>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</si>
  <si>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</si>
  <si>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</si>
  <si>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</si>
  <si>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</si>
  <si>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</si>
  <si>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</si>
  <si>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</si>
  <si>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</si>
  <si>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</si>
  <si>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</si>
  <si>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</si>
  <si>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</si>
  <si>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</si>
  <si>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</si>
  <si>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</si>
  <si>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</si>
  <si>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</si>
  <si>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</si>
  <si>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</si>
  <si>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</si>
  <si>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</si>
  <si>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</si>
  <si>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</si>
  <si>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</si>
  <si>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</si>
  <si>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</si>
  <si>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</si>
  <si>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</si>
  <si>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</si>
  <si>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</si>
  <si>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</si>
  <si>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</si>
  <si>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</si>
  <si>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</si>
  <si>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</si>
  <si>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</si>
  <si>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</si>
  <si>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</si>
  <si>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</si>
  <si>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</si>
  <si>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</si>
  <si>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</si>
  <si>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</si>
  <si>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</si>
  <si>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</si>
  <si>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</si>
  <si>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</si>
  <si>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</si>
  <si>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</si>
  <si>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</si>
  <si>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</si>
  <si>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</si>
  <si>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</si>
  <si>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</si>
  <si>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</si>
  <si>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</si>
  <si>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</si>
  <si>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</si>
  <si>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</si>
  <si>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</si>
  <si>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</si>
  <si>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</si>
  <si>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</si>
  <si>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</si>
  <si>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</si>
  <si>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</si>
  <si>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</si>
  <si>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</si>
  <si>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</si>
  <si>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</si>
  <si>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</si>
  <si>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</si>
  <si>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</si>
  <si>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</si>
  <si>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</si>
  <si>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</si>
  <si>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</si>
  <si>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</si>
  <si>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</si>
  <si>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</si>
  <si>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</si>
  <si>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</si>
  <si>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</si>
  <si>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</si>
  <si>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</si>
  <si>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</si>
  <si>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</si>
  <si>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</si>
  <si>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</si>
  <si>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</si>
  <si>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</si>
  <si>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</si>
  <si>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</si>
  <si>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</si>
  <si>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</si>
  <si>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</si>
  <si>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</si>
  <si>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</si>
  <si>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</si>
  <si>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</si>
  <si>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</si>
  <si>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</si>
  <si>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</si>
  <si>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</si>
  <si>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</si>
  <si>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</si>
  <si>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</si>
  <si>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</si>
  <si>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</si>
  <si>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</si>
  <si>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</si>
  <si>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</si>
  <si>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</si>
  <si>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</si>
  <si>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</si>
  <si>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</si>
  <si>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</si>
  <si>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</si>
  <si>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</si>
  <si>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</si>
  <si>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</si>
  <si>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</si>
  <si>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</si>
  <si>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</si>
  <si>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</si>
  <si>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</si>
  <si>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</si>
  <si>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</si>
  <si>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</si>
  <si>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</si>
  <si>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</si>
  <si>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</si>
  <si>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</si>
  <si>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</si>
  <si>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</si>
  <si>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</si>
  <si>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</si>
  <si>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</si>
  <si>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</si>
  <si>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</si>
  <si>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</si>
  <si>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</si>
  <si>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</si>
  <si>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</si>
  <si>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</si>
  <si>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</si>
  <si>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</si>
  <si>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</si>
  <si>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</si>
  <si>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</si>
  <si>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</si>
  <si>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</si>
  <si>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</si>
  <si>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</si>
  <si>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</si>
  <si>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</si>
  <si>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</si>
  <si>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</si>
  <si>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</si>
  <si>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</si>
  <si>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</si>
  <si>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</si>
  <si>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</si>
  <si>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</si>
  <si>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</si>
  <si>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</si>
  <si>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</si>
  <si>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</si>
  <si>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</si>
  <si>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</si>
  <si>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</si>
  <si>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</si>
  <si>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</si>
  <si>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</si>
  <si>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</si>
  <si>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</si>
  <si>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</si>
  <si>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</si>
  <si>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</si>
  <si>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</si>
  <si>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</si>
  <si>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</si>
  <si>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</si>
  <si>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</si>
  <si>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</si>
  <si>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</si>
  <si>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</si>
  <si>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</si>
  <si>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</si>
  <si>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</si>
  <si>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</si>
  <si>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</si>
  <si>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</si>
  <si>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</si>
  <si>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</si>
  <si>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</si>
  <si>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</si>
  <si>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</si>
  <si>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</si>
  <si>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</si>
  <si>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</si>
  <si>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</si>
  <si>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</si>
  <si>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</si>
  <si>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</si>
  <si>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</si>
  <si>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</si>
  <si>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</si>
  <si>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</si>
  <si>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</si>
  <si>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</si>
  <si>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</si>
  <si>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</si>
  <si>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</si>
  <si>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</si>
  <si>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</si>
  <si>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</si>
  <si>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</si>
  <si>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</si>
  <si>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</si>
  <si>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</si>
  <si>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</si>
  <si>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</si>
  <si>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</si>
  <si>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</si>
  <si>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</si>
  <si>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</si>
  <si>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</si>
  <si>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</si>
  <si>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</si>
  <si>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</si>
  <si>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</si>
  <si>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</si>
  <si>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</si>
  <si>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</si>
  <si>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</si>
  <si>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</si>
  <si>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</si>
  <si>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</si>
  <si>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</si>
  <si>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</si>
  <si>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</si>
  <si>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</si>
  <si>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</si>
  <si>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</si>
  <si>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</si>
  <si>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</si>
  <si>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</si>
  <si>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</si>
  <si>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</si>
  <si>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</si>
  <si>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</si>
  <si>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</si>
  <si>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</si>
  <si>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</si>
  <si>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</si>
  <si>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</si>
  <si>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</si>
  <si>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</si>
  <si>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</si>
  <si>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</si>
  <si>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</si>
  <si>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</si>
  <si>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</si>
  <si>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</si>
  <si>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</si>
  <si>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</si>
  <si>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</si>
  <si>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</si>
  <si>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</si>
  <si>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</si>
  <si>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</si>
  <si>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</si>
  <si>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</si>
  <si>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</si>
  <si>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</si>
  <si>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</si>
  <si>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</si>
  <si>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</si>
  <si>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</si>
  <si>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</si>
  <si>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</si>
  <si>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</si>
  <si>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</si>
  <si>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</si>
  <si>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</si>
  <si>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</si>
  <si>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</si>
  <si>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</si>
  <si>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</si>
  <si>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</si>
  <si>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</si>
  <si>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</si>
  <si>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</si>
  <si>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</si>
  <si>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</si>
  <si>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</si>
  <si>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</si>
  <si>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</si>
  <si>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</si>
  <si>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</si>
  <si>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</si>
  <si>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</si>
  <si>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</si>
  <si>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</si>
  <si>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</si>
  <si>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</si>
  <si>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</si>
  <si>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</si>
  <si>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</si>
  <si>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</si>
  <si>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</si>
  <si>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</si>
  <si>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</si>
  <si>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</si>
  <si>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</si>
  <si>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</si>
  <si>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</si>
  <si>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</si>
  <si>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</si>
  <si>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</si>
  <si>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</si>
  <si>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</si>
  <si>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</si>
  <si>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</si>
  <si>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</si>
  <si>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</si>
  <si>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</si>
  <si>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</si>
  <si>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</si>
  <si>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</si>
  <si>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</si>
  <si>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</si>
  <si>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</si>
  <si>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</si>
  <si>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</si>
  <si>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</si>
  <si>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</si>
  <si>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</si>
  <si>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</si>
  <si>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</si>
  <si>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</si>
  <si>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</si>
  <si>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</si>
  <si>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</si>
  <si>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</si>
  <si>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</si>
  <si>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</si>
  <si>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</si>
  <si>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</si>
  <si>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</si>
  <si>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</si>
  <si>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</si>
  <si>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</si>
  <si>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</si>
  <si>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</si>
  <si>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</si>
  <si>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</si>
  <si>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</si>
  <si>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</si>
  <si>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</si>
  <si>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</si>
  <si>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</si>
  <si>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</si>
  <si>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</si>
  <si>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</si>
  <si>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</si>
  <si>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</si>
  <si>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</si>
  <si>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</si>
  <si>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</si>
  <si>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</si>
  <si>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</si>
  <si>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</si>
  <si>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</si>
  <si>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</si>
  <si>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</si>
  <si>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</si>
  <si>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</si>
  <si>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</si>
  <si>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</si>
  <si>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</si>
  <si>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</si>
  <si>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</si>
  <si>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</si>
  <si>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</si>
  <si>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</si>
  <si>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</si>
  <si>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</si>
  <si>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</si>
  <si>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</si>
  <si>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</si>
  <si>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</si>
  <si>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</si>
  <si>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</si>
  <si>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</si>
  <si>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</si>
  <si>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</si>
  <si>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</si>
  <si>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</si>
  <si>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</si>
  <si>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</si>
  <si>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</si>
  <si>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</si>
  <si>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</si>
  <si>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</si>
  <si>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</si>
  <si>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</si>
  <si>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</si>
  <si>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</si>
  <si>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</si>
  <si>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</si>
  <si>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</si>
  <si>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</si>
  <si>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</si>
  <si>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</si>
  <si>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</si>
  <si>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</si>
  <si>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</si>
  <si>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</si>
  <si>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</si>
  <si>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</si>
  <si>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</si>
  <si>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</si>
  <si>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</si>
  <si>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</si>
  <si>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</si>
  <si>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</si>
  <si>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</si>
  <si>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</si>
  <si>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</si>
  <si>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</si>
  <si>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</si>
  <si>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</si>
  <si>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</si>
  <si>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</si>
  <si>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</si>
  <si>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</si>
  <si>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</si>
  <si>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</si>
  <si>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</si>
  <si>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</si>
  <si>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</si>
  <si>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</si>
  <si>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</si>
  <si>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</si>
  <si>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</si>
  <si>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</si>
  <si>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</si>
  <si>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</si>
  <si>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</si>
  <si>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</si>
  <si>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</si>
  <si>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</si>
  <si>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</si>
  <si>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</si>
  <si>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</si>
  <si>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</si>
  <si>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</si>
  <si>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</si>
  <si>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</si>
  <si>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</si>
  <si>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</si>
  <si>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</si>
  <si>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</si>
  <si>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</si>
  <si>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</si>
  <si>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</si>
  <si>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</si>
  <si>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</si>
  <si>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</si>
  <si>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</si>
  <si>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</si>
  <si>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</si>
  <si>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</si>
  <si>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</si>
  <si>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</si>
  <si>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</si>
  <si>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</si>
  <si>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</si>
  <si>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</si>
  <si>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</si>
  <si>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</si>
  <si>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</si>
  <si>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</si>
  <si>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</si>
  <si>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</si>
  <si>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</si>
  <si>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</si>
  <si>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</si>
  <si>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</si>
  <si>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</si>
  <si>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</si>
  <si>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</si>
  <si>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</si>
  <si>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</si>
  <si>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</si>
  <si>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</si>
  <si>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</si>
  <si>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</si>
  <si>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</si>
  <si>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</si>
  <si>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</si>
  <si>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</si>
  <si>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</si>
  <si>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</si>
  <si>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</si>
  <si>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</si>
  <si>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</si>
  <si>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</si>
  <si>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</si>
  <si>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</si>
  <si>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</si>
  <si>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</si>
  <si>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</si>
  <si>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</si>
  <si>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</si>
  <si>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</si>
  <si>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</si>
  <si>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</si>
  <si>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</si>
  <si>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</si>
  <si>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</si>
  <si>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</si>
  <si>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</si>
  <si>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</si>
  <si>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</si>
  <si>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</si>
  <si>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</si>
  <si>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</si>
  <si>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</si>
  <si>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</si>
  <si>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</si>
  <si>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</si>
  <si>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</si>
  <si>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</si>
  <si>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</si>
  <si>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</si>
  <si>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</si>
  <si>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</si>
  <si>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</si>
  <si>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</si>
  <si>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</si>
  <si>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</si>
  <si>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</si>
  <si>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</si>
  <si>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</si>
  <si>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</si>
  <si>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</si>
  <si>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</si>
  <si>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</si>
  <si>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</si>
  <si>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</si>
  <si>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</si>
  <si>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</si>
  <si>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</si>
  <si>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</si>
  <si>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</si>
  <si>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</si>
  <si>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</si>
  <si>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</si>
  <si>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</si>
  <si>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</si>
  <si>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</si>
  <si>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</si>
  <si>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</si>
  <si>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</si>
  <si>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</si>
  <si>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</si>
  <si>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</si>
  <si>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</si>
  <si>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</si>
  <si>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</si>
  <si>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</si>
  <si>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</si>
  <si>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</si>
  <si>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</si>
  <si>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</si>
  <si>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</si>
  <si>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</si>
  <si>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</si>
  <si>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</si>
  <si>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</si>
  <si>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</si>
  <si>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</si>
  <si>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</si>
  <si>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</si>
  <si>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</si>
  <si>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</si>
  <si>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</si>
  <si>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</si>
  <si>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</si>
  <si>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</si>
  <si>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</si>
  <si>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</si>
  <si>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</si>
  <si>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</si>
  <si>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</si>
  <si>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</si>
  <si>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</si>
  <si>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</si>
  <si>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</si>
  <si>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</si>
  <si>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</si>
  <si>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</si>
  <si>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</si>
  <si>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</si>
  <si>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</si>
  <si>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</si>
  <si>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</si>
  <si>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</si>
  <si>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</si>
  <si>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</si>
  <si>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</si>
  <si>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</si>
  <si>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</si>
  <si>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</si>
  <si>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</si>
  <si>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</si>
  <si>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</si>
  <si>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</si>
  <si>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</si>
  <si>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</si>
  <si>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</si>
  <si>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</si>
  <si>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</si>
  <si>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</si>
  <si>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</si>
  <si>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</si>
  <si>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</si>
  <si>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</si>
  <si>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</si>
  <si>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</si>
  <si>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</si>
  <si>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</si>
  <si>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</si>
  <si>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</si>
  <si>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</si>
  <si>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</si>
  <si>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</si>
  <si>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</si>
  <si>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</si>
  <si>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</si>
  <si>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</si>
  <si>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</si>
  <si>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</si>
  <si>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</si>
  <si>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</si>
  <si>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</si>
  <si>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</si>
  <si>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</si>
  <si>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</si>
  <si>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</si>
  <si>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</si>
  <si>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</si>
  <si>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</si>
  <si>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</si>
  <si>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</si>
  <si>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</si>
  <si>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</si>
  <si>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</si>
  <si>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</si>
  <si>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</si>
  <si>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</si>
  <si>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</si>
  <si>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</si>
  <si>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</si>
  <si>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</si>
  <si>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</si>
  <si>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</si>
  <si>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</si>
  <si>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</si>
  <si>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</si>
  <si>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</si>
  <si>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</si>
  <si>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</si>
  <si>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</si>
  <si>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</si>
  <si>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</si>
  <si>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</si>
  <si>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</si>
  <si>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</si>
  <si>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</si>
  <si>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</si>
  <si>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</si>
  <si>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</si>
  <si>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</si>
  <si>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</si>
  <si>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</si>
  <si>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</si>
  <si>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</si>
  <si>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</si>
  <si>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</si>
  <si>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</si>
  <si>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</si>
  <si>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</si>
  <si>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</si>
  <si>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</si>
  <si>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</si>
  <si>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</si>
  <si>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</si>
  <si>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</si>
  <si>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</si>
  <si>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</si>
  <si>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</si>
  <si>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</si>
  <si>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</si>
  <si>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</si>
  <si>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</si>
  <si>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</si>
  <si>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</si>
  <si>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</si>
  <si>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</si>
  <si>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</si>
  <si>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</si>
  <si>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</si>
  <si>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</si>
  <si>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</si>
  <si>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</si>
  <si>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</si>
  <si>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</si>
  <si>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</si>
  <si>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</si>
  <si>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</si>
  <si>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</si>
  <si>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</si>
  <si>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</si>
  <si>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</si>
  <si>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</si>
  <si>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</si>
  <si>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</si>
  <si>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</si>
  <si>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</si>
  <si>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</si>
  <si>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</si>
  <si>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</si>
  <si>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</si>
  <si>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</si>
  <si>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</si>
  <si>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</si>
  <si>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</si>
  <si>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</si>
  <si>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</si>
  <si>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</si>
  <si>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</si>
  <si>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</si>
  <si>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</si>
  <si>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</si>
  <si>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</si>
  <si>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</si>
  <si>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</si>
  <si>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</si>
  <si>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</si>
  <si>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</si>
  <si>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</si>
  <si>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</si>
  <si>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</si>
  <si>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</si>
  <si>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</si>
  <si>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</si>
  <si>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</si>
  <si>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</si>
  <si>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</si>
  <si>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</si>
  <si>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</si>
  <si>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</si>
  <si>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</si>
  <si>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</si>
  <si>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</si>
  <si>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</si>
  <si>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</si>
  <si>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</si>
  <si>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</si>
  <si>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</si>
  <si>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</si>
  <si>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</si>
  <si>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</si>
  <si>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</si>
  <si>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</si>
  <si>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</si>
  <si>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</si>
  <si>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</si>
  <si>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</si>
  <si>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</si>
  <si>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</si>
  <si>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</si>
  <si>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</si>
  <si>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</si>
  <si>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</si>
  <si>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</si>
  <si>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</si>
  <si>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</si>
  <si>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</si>
  <si>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</si>
  <si>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</si>
  <si>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</si>
  <si>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</si>
  <si>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</si>
  <si>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</si>
  <si>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</si>
  <si>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</si>
  <si>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</si>
  <si>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</si>
  <si>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</si>
  <si>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</si>
  <si>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</si>
  <si>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</si>
  <si>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</si>
  <si>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</si>
  <si>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</si>
  <si>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</si>
  <si>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</si>
  <si>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</si>
  <si>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</si>
  <si>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</si>
  <si>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</si>
  <si>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</si>
  <si>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</si>
  <si>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</si>
  <si>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</si>
  <si>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</si>
  <si>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</si>
  <si>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</si>
  <si>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</si>
  <si>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</si>
  <si>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</si>
  <si>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</si>
  <si>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</si>
  <si>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</si>
  <si>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</si>
  <si>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</si>
  <si>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</si>
  <si>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</si>
  <si>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</si>
  <si>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</si>
  <si>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</si>
  <si>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</si>
  <si>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</si>
  <si>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</si>
  <si>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</si>
  <si>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</si>
  <si>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</si>
  <si>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</si>
  <si>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</si>
  <si>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</si>
  <si>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</si>
  <si>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</si>
  <si>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</si>
  <si>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</si>
  <si>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</si>
  <si>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</si>
  <si>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</si>
  <si>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</si>
  <si>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</si>
  <si>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</si>
  <si>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</si>
  <si>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</si>
  <si>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</si>
  <si>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</si>
  <si>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</si>
  <si>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</si>
  <si>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</si>
  <si>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</si>
  <si>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</si>
  <si>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</si>
  <si>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</si>
  <si>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</si>
  <si>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</si>
  <si>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</si>
  <si>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</si>
  <si>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</si>
  <si>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</si>
  <si>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</si>
  <si>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</si>
  <si>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</si>
  <si>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</si>
  <si>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</si>
  <si>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</si>
  <si>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</si>
  <si>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</si>
  <si>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</si>
  <si>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</si>
  <si>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</si>
  <si>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</si>
  <si>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</si>
  <si>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</si>
  <si>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</si>
  <si>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</si>
  <si>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</si>
  <si>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</si>
  <si>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</si>
  <si>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</si>
  <si>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</si>
  <si>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</si>
  <si>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</si>
  <si>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</si>
  <si>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</si>
  <si>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</si>
  <si>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</si>
  <si>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</si>
  <si>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</si>
  <si>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</si>
  <si>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</si>
  <si>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</si>
  <si>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</si>
  <si>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</si>
  <si>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</si>
  <si>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</si>
  <si>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</si>
  <si>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</si>
  <si>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</si>
  <si>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</si>
  <si>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</si>
  <si>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</si>
  <si>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</si>
  <si>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</si>
  <si>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</si>
  <si>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</si>
  <si>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</si>
  <si>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</si>
  <si>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</si>
  <si>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</si>
  <si>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</si>
  <si>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</si>
  <si>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</si>
  <si>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</si>
  <si>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</si>
  <si>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</si>
  <si>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</si>
  <si>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</si>
  <si>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</si>
  <si>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</si>
  <si>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</si>
  <si>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</si>
  <si>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</si>
  <si>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</si>
  <si>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</si>
  <si>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</si>
  <si>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</si>
  <si>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</si>
  <si>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</si>
  <si>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</si>
  <si>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</si>
  <si>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</si>
  <si>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</si>
  <si>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</si>
  <si>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</si>
  <si>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</si>
  <si>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</si>
  <si>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</si>
  <si>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</si>
  <si>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</si>
  <si>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</si>
  <si>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</si>
  <si>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</si>
  <si>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</si>
  <si>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</si>
  <si>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</si>
  <si>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</si>
  <si>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</si>
  <si>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</si>
  <si>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</si>
  <si>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</si>
  <si>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</si>
  <si>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</si>
  <si>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</si>
  <si>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</si>
  <si>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</si>
  <si>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</si>
  <si>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</si>
  <si>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</si>
  <si>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</si>
  <si>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</si>
  <si>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</si>
  <si>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</si>
  <si>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</si>
  <si>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</si>
  <si>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</si>
  <si>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</si>
  <si>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</si>
  <si>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</si>
  <si>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</si>
  <si>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</si>
  <si>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</si>
  <si>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</si>
  <si>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</si>
  <si>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</si>
  <si>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</si>
  <si>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</si>
  <si>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</si>
  <si>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</si>
  <si>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</si>
  <si>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</si>
  <si>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</si>
  <si>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</si>
  <si>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</si>
  <si>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</si>
  <si>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</si>
  <si>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</si>
  <si>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</si>
  <si>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</si>
  <si>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</si>
  <si>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</si>
  <si>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</si>
  <si>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</si>
  <si>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</si>
  <si>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</si>
  <si>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</si>
  <si>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</si>
  <si>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</si>
  <si>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</si>
  <si>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</si>
  <si>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</si>
  <si>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</si>
  <si>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</si>
  <si>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</si>
  <si>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</si>
  <si>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</si>
  <si>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</si>
  <si>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</si>
  <si>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</si>
  <si>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</si>
  <si>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</si>
  <si>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</si>
  <si>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</si>
  <si>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</si>
  <si>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</si>
  <si>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</si>
  <si>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</si>
  <si>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</si>
  <si>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</si>
  <si>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</si>
  <si>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</si>
  <si>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</si>
  <si>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</si>
  <si>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</si>
  <si>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</si>
  <si>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</si>
  <si>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</si>
  <si>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</si>
  <si>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</si>
  <si>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</si>
  <si>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</si>
  <si>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</si>
  <si>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</si>
  <si>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</si>
  <si>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</si>
  <si>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</si>
  <si>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</si>
  <si>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</si>
  <si>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</si>
  <si>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</si>
  <si>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</si>
  <si>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</si>
  <si>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</si>
  <si>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</si>
  <si>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</si>
  <si>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</si>
  <si>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</si>
  <si>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</si>
  <si>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</si>
  <si>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</si>
  <si>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</si>
  <si>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</si>
  <si>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</si>
  <si>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</si>
  <si>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</si>
  <si>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</si>
  <si>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</si>
  <si>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</si>
  <si>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</si>
  <si>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</si>
  <si>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</si>
  <si>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</si>
  <si>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</si>
  <si>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</si>
  <si>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</si>
  <si>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</si>
  <si>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</si>
  <si>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</si>
  <si>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</si>
  <si>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</si>
  <si>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</si>
  <si>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</si>
  <si>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</si>
  <si>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</si>
  <si>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</si>
  <si>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</si>
  <si>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</si>
  <si>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</si>
  <si>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</si>
  <si>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</si>
  <si>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</si>
  <si>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</si>
  <si>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</si>
  <si>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</si>
  <si>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</si>
  <si>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</si>
  <si>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</si>
  <si>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</si>
  <si>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</si>
  <si>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</si>
  <si>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</si>
  <si>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</si>
  <si>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</si>
  <si>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</si>
  <si>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</si>
  <si>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</si>
  <si>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</si>
  <si>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</si>
  <si>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</si>
  <si>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</si>
  <si>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</si>
  <si>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</si>
  <si>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</si>
  <si>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</si>
  <si>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</si>
  <si>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</si>
  <si>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</si>
  <si>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</si>
  <si>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</si>
  <si>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</si>
  <si>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</si>
  <si>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</si>
  <si>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</si>
  <si>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</si>
  <si>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</si>
  <si>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</si>
  <si>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</si>
  <si>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</si>
  <si>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</si>
  <si>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</si>
  <si>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</si>
  <si>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</si>
  <si>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</si>
  <si>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</si>
  <si>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</si>
  <si>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</si>
  <si>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</si>
  <si>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</si>
  <si>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</si>
  <si>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</si>
  <si>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</si>
  <si>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</si>
  <si>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</si>
  <si>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</si>
  <si>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</si>
  <si>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</si>
  <si>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</si>
  <si>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</si>
  <si>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</si>
  <si>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</si>
  <si>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</si>
  <si>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</si>
  <si>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</si>
  <si>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</si>
  <si>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</si>
  <si>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</si>
  <si>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</si>
  <si>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</si>
  <si>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</si>
  <si>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</si>
  <si>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</si>
  <si>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</si>
  <si>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</si>
  <si>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</si>
  <si>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</si>
  <si>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</si>
  <si>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</si>
  <si>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</si>
  <si>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</si>
  <si>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</si>
  <si>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</si>
  <si>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</si>
  <si>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</si>
  <si>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</si>
  <si>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</si>
  <si>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</si>
  <si>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</si>
  <si>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</si>
  <si>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</si>
  <si>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</si>
  <si>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</si>
  <si>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</si>
  <si>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</si>
  <si>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</si>
  <si>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</si>
  <si>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</si>
  <si>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</si>
  <si>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</si>
  <si>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</si>
  <si>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</si>
  <si>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</si>
  <si>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</si>
  <si>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</si>
  <si>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</si>
  <si>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</si>
  <si>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</si>
  <si>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</si>
  <si>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</si>
  <si>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</si>
  <si>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</si>
  <si>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</si>
  <si>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</si>
  <si>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</si>
  <si>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</si>
  <si>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</si>
  <si>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</si>
  <si>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</si>
  <si>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</si>
  <si>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</si>
  <si>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</si>
  <si>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</si>
  <si>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</si>
  <si>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</si>
  <si>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</si>
  <si>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</si>
  <si>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</si>
  <si>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</si>
  <si>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</si>
  <si>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</si>
  <si>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</si>
  <si>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</si>
  <si>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</si>
  <si>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</si>
  <si>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</si>
  <si>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</si>
  <si>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</si>
  <si>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</si>
  <si>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</si>
  <si>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</si>
  <si>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</si>
  <si>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</si>
  <si>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</si>
  <si>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</si>
  <si>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</si>
  <si>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</si>
  <si>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</si>
  <si>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</si>
  <si>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</si>
  <si>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</si>
  <si>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</si>
  <si>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</si>
  <si>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</si>
  <si>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</si>
  <si>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</si>
  <si>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</si>
  <si>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</si>
  <si>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</si>
  <si>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</si>
  <si>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</si>
  <si>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</si>
  <si>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</si>
  <si>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</si>
  <si>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</si>
  <si>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</si>
  <si>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</si>
  <si>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</si>
  <si>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</si>
  <si>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</si>
  <si>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</si>
  <si>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</si>
  <si>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</si>
  <si>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</si>
  <si>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</si>
  <si>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</si>
  <si>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</si>
  <si>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</si>
  <si>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</si>
  <si>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</si>
  <si>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</si>
  <si>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</si>
  <si>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</si>
  <si>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</si>
  <si>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</si>
  <si>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</si>
  <si>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</si>
  <si>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</si>
  <si>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</si>
  <si>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</si>
  <si>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</si>
  <si>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</si>
  <si>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</si>
  <si>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</si>
  <si>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</si>
  <si>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</si>
  <si>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</si>
  <si>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</si>
  <si>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</si>
  <si>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</si>
  <si>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</si>
  <si>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</si>
  <si>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</si>
  <si>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</si>
  <si>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</si>
  <si>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</si>
  <si>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</si>
  <si>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</si>
  <si>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</si>
  <si>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</si>
  <si>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</si>
  <si>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</si>
  <si>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</si>
  <si>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</si>
  <si>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</si>
  <si>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</si>
  <si>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</si>
  <si>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</si>
  <si>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</si>
  <si>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</si>
  <si>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</si>
  <si>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</si>
  <si>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</si>
  <si>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</si>
  <si>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</si>
  <si>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</si>
  <si>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</si>
  <si>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</si>
  <si>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</si>
  <si>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</si>
  <si>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</si>
  <si>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</si>
  <si>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</si>
  <si>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</si>
  <si>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</si>
  <si>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</si>
  <si>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</si>
  <si>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</si>
  <si>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</si>
  <si>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</si>
  <si>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</si>
  <si>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</si>
  <si>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</si>
  <si>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</si>
  <si>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</si>
  <si>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</si>
  <si>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</si>
  <si>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</si>
  <si>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</si>
  <si>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</si>
  <si>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</si>
  <si>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</si>
  <si>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</si>
  <si>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</si>
  <si>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</si>
  <si>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</si>
  <si>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</si>
  <si>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</si>
  <si>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</si>
  <si>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</si>
  <si>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</si>
  <si>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</si>
  <si>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</si>
  <si>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</si>
  <si>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</si>
  <si>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</si>
  <si>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</si>
  <si>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</si>
  <si>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</si>
  <si>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</si>
  <si>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</si>
  <si>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</si>
  <si>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</si>
  <si>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</si>
  <si>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</si>
  <si>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</si>
  <si>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</si>
  <si>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</si>
  <si>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</si>
  <si>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</si>
  <si>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</si>
  <si>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</si>
  <si>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</si>
  <si>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</si>
  <si>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</si>
  <si>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</si>
  <si>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</si>
  <si>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</si>
  <si>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</si>
  <si>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</si>
  <si>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</si>
  <si>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</si>
  <si>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</si>
  <si>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</si>
  <si>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</si>
  <si>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</si>
  <si>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</si>
  <si>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</si>
  <si>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</si>
  <si>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</si>
  <si>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</si>
  <si>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</si>
  <si>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</si>
  <si>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</si>
  <si>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</si>
  <si>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</si>
  <si>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</si>
  <si>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</si>
  <si>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</si>
  <si>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</si>
  <si>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</si>
  <si>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</si>
  <si>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</si>
  <si>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</si>
  <si>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</si>
  <si>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</si>
  <si>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</si>
  <si>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</si>
  <si>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</si>
  <si>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</si>
  <si>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</si>
  <si>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</si>
  <si>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</si>
  <si>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</si>
  <si>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</si>
  <si>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</si>
  <si>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</si>
  <si>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</si>
  <si>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</si>
  <si>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</si>
  <si>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</si>
  <si>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</si>
  <si>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</si>
  <si>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</si>
  <si>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</si>
  <si>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</si>
  <si>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</si>
  <si>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</si>
  <si>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</si>
  <si>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</si>
  <si>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</si>
  <si>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</si>
  <si>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</si>
  <si>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</si>
  <si>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</si>
  <si>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</si>
  <si>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</si>
  <si>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</si>
  <si>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</si>
  <si>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</si>
  <si>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</si>
  <si>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</si>
  <si>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</si>
  <si>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</si>
  <si>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</si>
  <si>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</si>
  <si>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</si>
  <si>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</si>
  <si>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</si>
  <si>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</si>
  <si>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</si>
  <si>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</si>
  <si>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</si>
  <si>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</si>
  <si>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</si>
  <si>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</si>
  <si>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</si>
  <si>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</si>
  <si>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</si>
  <si>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</si>
  <si>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</si>
  <si>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</si>
  <si>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</si>
  <si>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</si>
  <si>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</si>
  <si>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</si>
  <si>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</si>
  <si>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</si>
  <si>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</si>
  <si>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</si>
  <si>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</si>
  <si>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</si>
  <si>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</si>
  <si>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</si>
  <si>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</si>
  <si>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</si>
  <si>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</si>
  <si>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</si>
  <si>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</si>
  <si>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</si>
  <si>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</si>
  <si>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</si>
  <si>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</si>
  <si>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</si>
  <si>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</si>
  <si>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</si>
  <si>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</si>
  <si>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</si>
  <si>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</si>
  <si>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</si>
  <si>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</si>
  <si>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</si>
  <si>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</si>
  <si>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</si>
  <si>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</si>
  <si>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</si>
  <si>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</si>
  <si>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</si>
  <si>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</si>
  <si>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</si>
  <si>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</si>
  <si>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</si>
  <si>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</si>
  <si>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</si>
  <si>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</si>
  <si>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</si>
  <si>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</si>
  <si>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</si>
  <si>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</si>
  <si>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</si>
  <si>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</si>
  <si>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</si>
  <si>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</si>
  <si>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</si>
  <si>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</si>
  <si>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</si>
  <si>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</si>
  <si>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</si>
  <si>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</si>
  <si>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</si>
  <si>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</si>
  <si>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</si>
  <si>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</si>
  <si>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</si>
  <si>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</si>
  <si>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</si>
  <si>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</si>
  <si>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</si>
  <si>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</si>
  <si>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</si>
  <si>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</si>
  <si>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</si>
  <si>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</si>
  <si>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</si>
  <si>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</si>
  <si>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</si>
  <si>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</si>
  <si>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</si>
  <si>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</si>
  <si>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</si>
  <si>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</si>
  <si>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</si>
  <si>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</si>
  <si>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</si>
  <si>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</si>
  <si>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</si>
  <si>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</si>
  <si>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</si>
  <si>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</si>
  <si>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</si>
  <si>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</si>
  <si>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</si>
  <si>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</si>
  <si>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</si>
  <si>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</si>
  <si>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</si>
  <si>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</si>
  <si>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</si>
  <si>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</si>
  <si>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</si>
  <si>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</si>
  <si>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</si>
  <si>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</si>
  <si>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</si>
  <si>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</si>
  <si>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</si>
  <si>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</si>
  <si>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</si>
  <si>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</si>
  <si>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</si>
  <si>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</si>
  <si>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</si>
  <si>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</si>
  <si>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</si>
  <si>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</si>
  <si>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</si>
  <si>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</si>
  <si>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</si>
  <si>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</si>
  <si>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</si>
  <si>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</si>
  <si>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</si>
  <si>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</si>
  <si>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</si>
  <si>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</si>
  <si>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</si>
  <si>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</si>
  <si>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</si>
  <si>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</si>
  <si>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</si>
  <si>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</si>
  <si>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</si>
  <si>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</si>
  <si>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</si>
  <si>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</si>
  <si>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</si>
  <si>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</si>
  <si>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</si>
  <si>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</si>
  <si>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</si>
  <si>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</si>
  <si>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</si>
  <si>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</si>
  <si>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</si>
  <si>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</si>
  <si>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</si>
  <si>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</si>
  <si>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</si>
  <si>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</si>
  <si>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</si>
  <si>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</si>
  <si>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</si>
  <si>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</si>
  <si>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</si>
  <si>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</si>
  <si>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</si>
  <si>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</si>
  <si>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</si>
  <si>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</si>
  <si>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</si>
  <si>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</si>
  <si>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</si>
  <si>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</si>
  <si>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</si>
  <si>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</si>
  <si>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</si>
  <si>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</si>
  <si>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</si>
  <si>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</si>
  <si>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</si>
  <si>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</si>
  <si>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</si>
  <si>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</si>
  <si>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</si>
  <si>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</si>
  <si>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</si>
  <si>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</si>
  <si>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</si>
  <si>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</si>
  <si>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</si>
  <si>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</si>
  <si>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</si>
  <si>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</si>
  <si>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</si>
  <si>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</si>
  <si>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</si>
  <si>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</si>
  <si>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</si>
  <si>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</si>
  <si>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</si>
  <si>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</si>
  <si>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</si>
  <si>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</si>
  <si>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</si>
  <si>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</si>
  <si>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</si>
  <si>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</si>
  <si>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</si>
  <si>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</si>
  <si>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</si>
  <si>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</si>
  <si>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</si>
  <si>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</si>
  <si>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</si>
  <si>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</si>
  <si>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</si>
  <si>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</si>
  <si>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</si>
  <si>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</si>
  <si>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</si>
  <si>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</si>
  <si>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</si>
  <si>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</si>
  <si>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</si>
  <si>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</si>
  <si>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</si>
  <si>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</si>
  <si>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</si>
  <si>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</si>
  <si>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</si>
  <si>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</si>
  <si>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</si>
  <si>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</si>
  <si>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</si>
  <si>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</si>
  <si>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</si>
  <si>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</si>
  <si>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</si>
  <si>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</si>
  <si>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</si>
  <si>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</si>
  <si>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</si>
  <si>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</si>
  <si>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</si>
  <si>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</si>
  <si>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</si>
  <si>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</si>
  <si>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</si>
  <si>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</si>
  <si>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</si>
  <si>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</si>
  <si>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</si>
  <si>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</si>
  <si>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</si>
  <si>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</si>
  <si>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</si>
  <si>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</si>
  <si>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</si>
  <si>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</si>
  <si>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</si>
  <si>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</si>
  <si>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</si>
  <si>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</si>
  <si>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</si>
  <si>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</si>
  <si>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</si>
  <si>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</si>
  <si>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</si>
  <si>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</si>
  <si>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</si>
  <si>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</si>
  <si>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</si>
  <si>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</si>
  <si>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</si>
  <si>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</si>
  <si>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</si>
  <si>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</si>
  <si>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</si>
  <si>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</si>
  <si>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</si>
  <si>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</si>
  <si>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</si>
  <si>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</si>
  <si>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</si>
  <si>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</si>
  <si>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</si>
  <si>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</si>
  <si>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</si>
  <si>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</si>
  <si>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</si>
  <si>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</si>
  <si>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</si>
  <si>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</si>
  <si>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</si>
  <si>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</si>
  <si>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</si>
  <si>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</si>
  <si>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</si>
  <si>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</si>
  <si>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</si>
  <si>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</si>
  <si>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</si>
  <si>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</si>
  <si>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</si>
  <si>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</si>
  <si>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</si>
  <si>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</si>
  <si>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</si>
  <si>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</si>
  <si>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</si>
  <si>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</si>
  <si>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</si>
  <si>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</si>
  <si>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</si>
  <si>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</si>
  <si>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</si>
  <si>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</si>
  <si>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</si>
  <si>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</si>
  <si>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</si>
  <si>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</si>
  <si>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</si>
  <si>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</si>
  <si>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</si>
  <si>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</si>
  <si>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</si>
  <si>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</si>
  <si>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</si>
  <si>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</si>
  <si>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</si>
  <si>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</si>
  <si>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</si>
  <si>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</si>
  <si>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</si>
  <si>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</si>
  <si>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</si>
  <si>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</si>
  <si>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</si>
  <si>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</si>
  <si>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</si>
  <si>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</si>
  <si>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</si>
  <si>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</si>
  <si>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</si>
  <si>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</si>
  <si>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</si>
  <si>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</si>
  <si>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</si>
  <si>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</si>
  <si>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</si>
  <si>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</si>
  <si>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</si>
  <si>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</si>
  <si>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</si>
  <si>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</si>
  <si>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</si>
  <si>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</si>
  <si>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</si>
  <si>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</si>
  <si>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</si>
  <si>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</si>
  <si>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</si>
  <si>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</si>
  <si>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</si>
  <si>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</si>
  <si>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</si>
  <si>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</si>
  <si>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</si>
  <si>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</si>
  <si>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</si>
  <si>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</si>
  <si>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</si>
  <si>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</si>
  <si>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</si>
  <si>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</si>
  <si>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</si>
  <si>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</si>
  <si>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</si>
  <si>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</si>
  <si>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</si>
  <si>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</si>
  <si>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</si>
  <si>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</si>
  <si>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</si>
  <si>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</si>
  <si>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</si>
  <si>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</si>
  <si>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</si>
  <si>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</si>
  <si>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</si>
  <si>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</si>
  <si>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</si>
  <si>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</si>
  <si>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</si>
  <si>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</si>
  <si>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</si>
  <si>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</si>
  <si>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</si>
  <si>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</si>
  <si>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</si>
  <si>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</si>
  <si>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</si>
  <si>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</si>
  <si>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</si>
  <si>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</si>
  <si>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</si>
  <si>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</si>
  <si>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</si>
  <si>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</si>
  <si>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</si>
  <si>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</si>
  <si>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</si>
  <si>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</si>
  <si>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</si>
  <si>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</si>
  <si>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</si>
  <si>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</si>
  <si>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</si>
  <si>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</si>
  <si>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</si>
  <si>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</si>
  <si>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</si>
  <si>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</si>
  <si>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</si>
  <si>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</si>
  <si>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</si>
  <si>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</si>
  <si>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</si>
  <si>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</si>
  <si>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</si>
  <si>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</si>
  <si>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</si>
  <si>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</si>
  <si>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</si>
  <si>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</si>
  <si>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</si>
  <si>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</si>
  <si>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</si>
  <si>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</si>
  <si>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</si>
  <si>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</si>
  <si>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</si>
  <si>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</si>
  <si>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</si>
  <si>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</si>
  <si>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</si>
  <si>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</si>
  <si>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</si>
  <si>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</si>
  <si>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</si>
  <si>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</si>
  <si>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</si>
  <si>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</si>
  <si>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</si>
  <si>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</si>
  <si>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</si>
  <si>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</si>
  <si>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</si>
  <si>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</si>
  <si>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</si>
  <si>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</si>
  <si>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</si>
  <si>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</si>
  <si>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</si>
  <si>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</si>
  <si>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</si>
  <si>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</si>
  <si>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</si>
  <si>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</si>
  <si>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</si>
  <si>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</si>
  <si>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</si>
  <si>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</si>
  <si>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</si>
  <si>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</si>
  <si>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</si>
  <si>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</si>
  <si>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</si>
  <si>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</si>
  <si>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</si>
  <si>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</si>
  <si>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</si>
  <si>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</si>
  <si>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</si>
  <si>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</si>
  <si>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</si>
  <si>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</si>
  <si>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</si>
  <si>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</si>
  <si>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</si>
  <si>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</si>
  <si>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</si>
  <si>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</si>
  <si>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</si>
  <si>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</si>
  <si>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</si>
  <si>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</si>
  <si>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</si>
  <si>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</si>
  <si>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</si>
  <si>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</si>
  <si>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</si>
  <si>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</si>
  <si>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</si>
  <si>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</si>
  <si>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</si>
  <si>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</si>
  <si>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</si>
  <si>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</si>
  <si>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</si>
  <si>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</si>
  <si>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</si>
  <si>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</si>
  <si>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</si>
  <si>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</si>
  <si>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</si>
  <si>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</si>
  <si>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</si>
  <si>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</si>
  <si>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</si>
  <si>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</si>
  <si>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</si>
  <si>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</si>
  <si>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</si>
  <si>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</si>
  <si>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</si>
  <si>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</si>
  <si>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</si>
  <si>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</si>
  <si>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</si>
  <si>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</si>
  <si>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</si>
  <si>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</si>
  <si>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</si>
  <si>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</si>
  <si>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</si>
  <si>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</si>
  <si>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</si>
  <si>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</si>
  <si>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</si>
  <si>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</si>
  <si>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</si>
  <si>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</si>
  <si>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</si>
  <si>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</si>
  <si>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</si>
  <si>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</si>
  <si>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</si>
  <si>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</si>
  <si>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</si>
  <si>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</si>
  <si>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</si>
  <si>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</si>
  <si>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</si>
  <si>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</si>
  <si>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</si>
  <si>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</si>
  <si>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</si>
  <si>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</si>
  <si>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</si>
  <si>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</si>
  <si>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</si>
  <si>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</si>
  <si>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</si>
  <si>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</si>
  <si>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</si>
  <si>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</si>
  <si>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</si>
  <si>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</si>
  <si>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</si>
  <si>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</si>
  <si>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</si>
  <si>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</si>
  <si>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</si>
  <si>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</si>
  <si>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</si>
  <si>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</si>
  <si>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</si>
  <si>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</si>
  <si>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</si>
  <si>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</si>
  <si>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</si>
  <si>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</si>
  <si>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</si>
  <si>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</si>
  <si>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</si>
  <si>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</si>
  <si>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</si>
  <si>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</si>
  <si>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</si>
  <si>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</si>
  <si>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</si>
  <si>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</si>
  <si>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</si>
  <si>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</si>
  <si>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</si>
  <si>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</si>
  <si>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</si>
  <si>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</si>
  <si>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</si>
  <si>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</si>
  <si>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</si>
  <si>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</si>
  <si>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</si>
  <si>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</si>
  <si>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</si>
  <si>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</si>
  <si>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</si>
  <si>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</si>
  <si>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</si>
  <si>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</si>
  <si>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</si>
  <si>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</si>
  <si>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</si>
  <si>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</si>
  <si>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</si>
  <si>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</si>
  <si>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</si>
  <si>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</si>
  <si>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</si>
  <si>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</si>
  <si>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</si>
  <si>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</si>
  <si>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</si>
  <si>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</si>
  <si>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</si>
  <si>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</si>
  <si>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</si>
  <si>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</si>
  <si>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</si>
  <si>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</si>
  <si>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</si>
  <si>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</si>
  <si>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</si>
  <si>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</si>
  <si>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</si>
  <si>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</si>
  <si>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</si>
  <si>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</si>
  <si>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</si>
  <si>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</si>
  <si>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</si>
  <si>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</si>
  <si>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</si>
  <si>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</si>
  <si>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</si>
  <si>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</si>
  <si>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</si>
  <si>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</si>
  <si>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</si>
  <si>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</si>
  <si>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</si>
  <si>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</si>
  <si>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</si>
  <si>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</si>
  <si>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</si>
  <si>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</si>
  <si>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</si>
  <si>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</si>
  <si>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</si>
  <si>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</si>
  <si>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</si>
  <si>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</si>
  <si>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</si>
  <si>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</si>
  <si>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</si>
  <si>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</si>
  <si>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</si>
  <si>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</si>
  <si>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</si>
  <si>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</si>
  <si>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</si>
  <si>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</si>
  <si>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</si>
  <si>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</si>
  <si>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</si>
  <si>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</si>
  <si>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</si>
  <si>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</si>
  <si>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</si>
  <si>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</si>
  <si>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</si>
  <si>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</si>
  <si>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</si>
  <si>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</si>
  <si>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</si>
  <si>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</si>
  <si>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</si>
  <si>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</si>
  <si>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</si>
  <si>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</si>
  <si>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</si>
  <si>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</si>
  <si>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</si>
  <si>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</si>
  <si>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</si>
  <si>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</si>
  <si>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</si>
  <si>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</si>
  <si>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</si>
  <si>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</si>
  <si>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</si>
  <si>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</si>
  <si>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</si>
  <si>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</si>
  <si>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</si>
  <si>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</si>
  <si>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</si>
  <si>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</si>
  <si>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</si>
  <si>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</si>
  <si>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</si>
  <si>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</si>
  <si>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</si>
  <si>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</si>
  <si>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</si>
  <si>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</si>
  <si>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</si>
  <si>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</si>
  <si>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</si>
  <si>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</si>
  <si>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</si>
  <si>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</si>
  <si>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</si>
  <si>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</si>
  <si>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</si>
  <si>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</si>
  <si>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</si>
  <si>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</si>
  <si>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</si>
  <si>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</si>
  <si>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</si>
  <si>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</si>
  <si>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</si>
  <si>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</si>
  <si>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</si>
  <si>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</si>
  <si>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</si>
  <si>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</si>
  <si>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</si>
  <si>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</si>
  <si>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</si>
  <si>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</si>
  <si>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</si>
  <si>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</si>
  <si>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</si>
  <si>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</si>
  <si>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</si>
  <si>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</si>
  <si>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</si>
  <si>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</si>
  <si>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</si>
  <si>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</si>
  <si>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</si>
  <si>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</si>
  <si>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</si>
  <si>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</si>
  <si>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</si>
  <si>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</si>
  <si>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</si>
  <si>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</si>
  <si>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</si>
  <si>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</si>
  <si>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</si>
  <si>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</si>
  <si>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</si>
  <si>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</si>
  <si>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</si>
  <si>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</si>
  <si>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</si>
  <si>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</si>
  <si>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</si>
  <si>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</si>
  <si>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</si>
  <si>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</si>
  <si>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</si>
  <si>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</si>
  <si>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</si>
  <si>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</si>
  <si>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</si>
  <si>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</si>
  <si>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</si>
  <si>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</si>
  <si>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</si>
  <si>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</si>
  <si>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</si>
  <si>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</si>
  <si>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</si>
  <si>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</si>
  <si>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</si>
  <si>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</si>
  <si>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</si>
  <si>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</si>
  <si>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</si>
  <si>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</si>
  <si>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</si>
  <si>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</si>
  <si>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</si>
  <si>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</si>
  <si>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</si>
  <si>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</si>
  <si>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</si>
  <si>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</si>
  <si>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</si>
  <si>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</si>
  <si>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</si>
  <si>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</si>
  <si>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</si>
  <si>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</si>
  <si>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</si>
  <si>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</si>
  <si>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</si>
  <si>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</si>
  <si>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</si>
  <si>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</si>
  <si>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</si>
  <si>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</si>
  <si>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</si>
  <si>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</si>
  <si>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</si>
  <si>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</si>
  <si>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</si>
  <si>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</si>
  <si>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</si>
  <si>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</si>
  <si>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</si>
  <si>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</si>
  <si>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</si>
  <si>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</si>
  <si>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</si>
  <si>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</si>
  <si>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</si>
  <si>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</si>
  <si>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</si>
  <si>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</si>
  <si>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</si>
  <si>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</si>
  <si>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</si>
  <si>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</si>
  <si>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</si>
  <si>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</si>
  <si>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</si>
  <si>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</si>
  <si>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</si>
  <si>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</si>
  <si>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</si>
  <si>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</si>
  <si>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</si>
  <si>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</si>
  <si>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</si>
  <si>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</si>
  <si>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</si>
  <si>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</si>
  <si>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</si>
  <si>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</si>
  <si>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</si>
  <si>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</si>
  <si>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</si>
  <si>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</si>
  <si>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</si>
  <si>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</si>
  <si>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</si>
  <si>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</si>
  <si>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</si>
  <si>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</si>
  <si>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</si>
  <si>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</si>
  <si>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</si>
  <si>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</si>
  <si>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</si>
  <si>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</si>
  <si>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</si>
  <si>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</si>
  <si>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</si>
  <si>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</si>
  <si>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</si>
  <si>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</si>
  <si>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</si>
  <si>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</si>
  <si>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</si>
  <si>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</si>
  <si>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</si>
  <si>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</si>
  <si>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</si>
  <si>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</si>
  <si>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</si>
  <si>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</si>
  <si>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</si>
  <si>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</si>
  <si>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</si>
  <si>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</si>
  <si>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</si>
  <si>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</si>
  <si>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</si>
  <si>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</si>
  <si>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</si>
  <si>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</si>
  <si>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</si>
  <si>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</si>
  <si>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</si>
  <si>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</si>
  <si>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</si>
  <si>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</si>
  <si>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</si>
  <si>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</si>
  <si>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</si>
  <si>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</si>
  <si>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</si>
  <si>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</si>
  <si>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</si>
  <si>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</si>
  <si>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</si>
  <si>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</si>
  <si>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</si>
  <si>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</si>
  <si>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</si>
  <si>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</si>
  <si>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</si>
  <si>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</si>
  <si>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</si>
  <si>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</si>
  <si>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</si>
  <si>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</si>
  <si>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</si>
  <si>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</si>
  <si>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</si>
  <si>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</si>
  <si>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</si>
  <si>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</si>
  <si>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</si>
  <si>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</si>
  <si>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</si>
  <si>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</si>
  <si>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</si>
  <si>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</si>
  <si>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</si>
  <si>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</si>
  <si>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</si>
  <si>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</si>
  <si>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</si>
  <si>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</si>
  <si>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</si>
  <si>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</si>
  <si>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</si>
  <si>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</si>
  <si>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</si>
  <si>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</si>
  <si>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</si>
  <si>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</si>
  <si>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</si>
  <si>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</si>
  <si>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</si>
  <si>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</si>
  <si>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</si>
  <si>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</si>
  <si>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</si>
  <si>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</si>
  <si>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</si>
  <si>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</si>
  <si>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</si>
  <si>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</si>
  <si>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</si>
  <si>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</si>
  <si>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</si>
  <si>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</si>
  <si>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</si>
  <si>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</si>
  <si>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</si>
  <si>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</si>
  <si>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</si>
  <si>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</si>
  <si>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</si>
  <si>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</si>
  <si>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</si>
  <si>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</si>
  <si>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</si>
  <si>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</si>
  <si>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</si>
  <si>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</si>
  <si>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</si>
  <si>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</si>
  <si>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</si>
  <si>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</si>
  <si>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</si>
  <si>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</si>
  <si>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</si>
  <si>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</si>
  <si>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</si>
  <si>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</si>
  <si>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</si>
  <si>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</si>
  <si>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</si>
  <si>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</si>
  <si>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</si>
  <si>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</si>
  <si>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</si>
  <si>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</si>
  <si>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</si>
  <si>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</si>
  <si>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</si>
  <si>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</si>
  <si>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</si>
  <si>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</si>
  <si>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</si>
  <si>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</si>
  <si>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</si>
  <si>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</si>
  <si>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</si>
  <si>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</si>
  <si>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</si>
  <si>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</si>
  <si>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</si>
  <si>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</si>
  <si>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</si>
  <si>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</si>
  <si>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</si>
  <si>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</si>
  <si>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</si>
  <si>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</si>
  <si>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</si>
  <si>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</si>
  <si>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</si>
  <si>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</si>
  <si>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</si>
  <si>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</si>
  <si>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</si>
  <si>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</si>
  <si>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</si>
  <si>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</si>
  <si>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</si>
  <si>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</si>
  <si>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</si>
  <si>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</si>
  <si>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</si>
  <si>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</si>
  <si>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</si>
  <si>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</si>
  <si>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</si>
  <si>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</si>
  <si>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</si>
  <si>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</si>
  <si>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</si>
  <si>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</si>
  <si>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</si>
  <si>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</si>
  <si>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</si>
  <si>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</si>
  <si>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</si>
  <si>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</si>
  <si>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</si>
  <si>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</si>
  <si>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</si>
  <si>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</si>
  <si>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</si>
  <si>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</si>
  <si>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</si>
  <si>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</si>
  <si>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</si>
  <si>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</si>
  <si>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</si>
  <si>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</si>
  <si>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</si>
  <si>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</si>
  <si>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</si>
  <si>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</si>
  <si>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</si>
  <si>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</si>
  <si>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</si>
  <si>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</si>
  <si>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</si>
  <si>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</si>
  <si>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</si>
  <si>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</si>
  <si>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</si>
  <si>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</si>
  <si>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</si>
  <si>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</si>
  <si>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</si>
  <si>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</si>
  <si>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</si>
  <si>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</si>
  <si>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</si>
  <si>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</si>
  <si>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</si>
  <si>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</si>
  <si>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</si>
  <si>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</si>
  <si>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</si>
  <si>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</si>
  <si>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</si>
  <si>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</si>
  <si>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</si>
  <si>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</si>
  <si>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</si>
  <si>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</si>
  <si>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</si>
  <si>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</si>
  <si>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</si>
  <si>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</si>
  <si>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</si>
  <si>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</si>
  <si>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</si>
  <si>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</si>
  <si>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</si>
  <si>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</si>
  <si>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</si>
  <si>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</si>
  <si>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</si>
  <si>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</si>
  <si>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</si>
  <si>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</si>
  <si>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</si>
  <si>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</si>
  <si>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</si>
  <si>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</si>
  <si>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</si>
  <si>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</si>
  <si>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</si>
  <si>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</si>
  <si>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</si>
  <si>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</si>
  <si>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</si>
  <si>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</si>
  <si>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</si>
  <si>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</si>
  <si>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</si>
  <si>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</si>
  <si>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</si>
  <si>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</si>
  <si>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</si>
  <si>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</si>
  <si>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</si>
  <si>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</si>
  <si>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</si>
  <si>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</si>
  <si>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</si>
  <si>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</si>
  <si>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</si>
  <si>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</si>
  <si>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</si>
  <si>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</si>
  <si>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</si>
  <si>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</si>
  <si>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</si>
  <si>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</si>
  <si>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</si>
  <si>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</si>
  <si>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</si>
  <si>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</si>
  <si>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</si>
  <si>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</si>
  <si>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</si>
  <si>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</si>
  <si>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</si>
  <si>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</si>
  <si>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</si>
  <si>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</si>
  <si>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</si>
  <si>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</si>
  <si>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</si>
  <si>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</si>
  <si>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</si>
  <si>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</si>
  <si>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</si>
  <si>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</si>
  <si>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</si>
  <si>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</si>
  <si>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</si>
  <si>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</si>
  <si>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</si>
  <si>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</si>
  <si>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</si>
  <si>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</si>
  <si>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</si>
  <si>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</si>
  <si>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</si>
  <si>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</si>
  <si>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</si>
  <si>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</si>
  <si>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</si>
  <si>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</si>
  <si>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</si>
  <si>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</si>
  <si>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</si>
  <si>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</si>
  <si>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</si>
  <si>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</si>
  <si>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</si>
  <si>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</si>
  <si>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</si>
  <si>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</si>
  <si>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</si>
  <si>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</si>
  <si>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</si>
  <si>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</si>
  <si>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</si>
  <si>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</si>
  <si>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</si>
  <si>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</si>
  <si>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</si>
  <si>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</si>
  <si>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</si>
  <si>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</si>
  <si>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</si>
  <si>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</si>
  <si>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</si>
  <si>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</si>
  <si>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</si>
  <si>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</si>
  <si>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</si>
  <si>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</si>
  <si>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</si>
  <si>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</si>
  <si>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</si>
  <si>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</si>
  <si>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</si>
  <si>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</si>
  <si>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</si>
  <si>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</si>
  <si>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</si>
  <si>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</si>
  <si>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</si>
  <si>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</si>
  <si>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</si>
  <si>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</si>
  <si>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</si>
  <si>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</si>
  <si>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</si>
  <si>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</si>
  <si>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</si>
  <si>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</si>
  <si>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</si>
  <si>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</si>
  <si>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</si>
  <si>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</si>
  <si>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</si>
  <si>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</si>
  <si>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</si>
  <si>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</si>
  <si>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</si>
  <si>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</si>
  <si>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</si>
  <si>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</si>
  <si>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</si>
  <si>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</si>
  <si>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</si>
  <si>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</si>
  <si>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</si>
  <si>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</si>
  <si>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</si>
  <si>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</si>
  <si>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</si>
  <si>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</si>
  <si>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</si>
  <si>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</si>
  <si>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</si>
  <si>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</si>
  <si>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</si>
  <si>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</si>
  <si>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</si>
  <si>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</si>
  <si>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</si>
  <si>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</si>
  <si>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</si>
  <si>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</si>
  <si>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</si>
  <si>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</si>
  <si>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</si>
  <si>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</si>
  <si>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</si>
  <si>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</si>
  <si>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</si>
  <si>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</si>
  <si>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</si>
  <si>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</si>
  <si>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</si>
  <si>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</si>
  <si>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</si>
  <si>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</si>
  <si>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</si>
  <si>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</si>
  <si>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</si>
  <si>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</si>
  <si>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</si>
  <si>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</si>
  <si>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</si>
  <si>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</si>
  <si>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</si>
  <si>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</si>
  <si>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</si>
  <si>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</si>
  <si>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</si>
  <si>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</si>
  <si>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</si>
  <si>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</si>
  <si>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</si>
  <si>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</si>
  <si>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</si>
  <si>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</si>
  <si>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</si>
  <si>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</si>
  <si>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</si>
  <si>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</si>
  <si>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</si>
  <si>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</si>
  <si>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</si>
  <si>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</si>
  <si>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</si>
  <si>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</si>
  <si>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</si>
  <si>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</si>
  <si>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</si>
  <si>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</si>
  <si>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</si>
  <si>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</si>
  <si>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</si>
  <si>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</si>
  <si>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</si>
  <si>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</si>
  <si>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</si>
  <si>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</si>
  <si>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</si>
  <si>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</si>
  <si>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</si>
  <si>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</si>
  <si>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</si>
  <si>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</si>
  <si>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</si>
  <si>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</si>
  <si>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</si>
  <si>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</si>
  <si>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</si>
  <si>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</si>
  <si>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</si>
  <si>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</si>
  <si>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</si>
  <si>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</si>
  <si>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</si>
  <si>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</si>
  <si>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</si>
  <si>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</si>
  <si>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</si>
  <si>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</si>
  <si>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</si>
  <si>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</si>
  <si>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</si>
  <si>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</si>
  <si>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</si>
  <si>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</si>
  <si>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</si>
  <si>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</si>
  <si>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</si>
  <si>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</si>
  <si>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</si>
  <si>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</si>
  <si>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</si>
  <si>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</si>
  <si>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</si>
  <si>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</si>
  <si>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</si>
  <si>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</si>
  <si>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</si>
  <si>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</si>
  <si>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</si>
  <si>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</si>
  <si>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</si>
  <si>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</si>
  <si>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</si>
  <si>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</si>
  <si>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</si>
  <si>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</si>
  <si>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</si>
  <si>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</si>
  <si>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</si>
  <si>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</si>
  <si>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</si>
  <si>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</si>
  <si>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</si>
  <si>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</si>
  <si>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</si>
  <si>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</si>
  <si>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</si>
  <si>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</si>
  <si>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</si>
  <si>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</si>
  <si>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</si>
  <si>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</si>
  <si>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</si>
  <si>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</si>
  <si>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</si>
  <si>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</si>
  <si>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</si>
  <si>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</si>
  <si>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</si>
  <si>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</si>
  <si>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</si>
  <si>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</si>
  <si>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</si>
  <si>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</si>
  <si>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</si>
  <si>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</si>
  <si>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</si>
  <si>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</si>
  <si>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</si>
  <si>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</si>
  <si>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</si>
  <si>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</si>
  <si>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</si>
  <si>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</si>
  <si>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</si>
  <si>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</si>
  <si>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</si>
  <si>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</si>
  <si>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</si>
  <si>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</si>
  <si>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</si>
  <si>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</si>
  <si>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</si>
  <si>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</si>
  <si>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</si>
  <si>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</si>
  <si>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</si>
  <si>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</si>
  <si>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</si>
  <si>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</si>
  <si>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</si>
  <si>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</si>
  <si>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</si>
  <si>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</si>
  <si>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</si>
  <si>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</si>
  <si>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</si>
  <si>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</si>
  <si>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</si>
  <si>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</si>
  <si>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</si>
  <si>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</si>
  <si>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</si>
  <si>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</si>
  <si>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</si>
  <si>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</si>
  <si>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</si>
  <si>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</si>
  <si>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</si>
  <si>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</si>
  <si>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</si>
  <si>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</si>
  <si>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</si>
  <si>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</si>
  <si>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</si>
  <si>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</si>
  <si>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</si>
  <si>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</si>
  <si>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</si>
  <si>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</si>
  <si>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</si>
  <si>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</si>
  <si>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</si>
  <si>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</si>
  <si>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</si>
  <si>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</si>
  <si>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</si>
  <si>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</si>
  <si>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</si>
  <si>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</si>
  <si>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</si>
  <si>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</si>
  <si>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</si>
  <si>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</si>
  <si>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</si>
  <si>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</si>
  <si>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</si>
  <si>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</si>
  <si>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</si>
  <si>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</si>
  <si>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</si>
  <si>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</si>
  <si>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</si>
  <si>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</si>
  <si>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</si>
  <si>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</si>
  <si>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</si>
  <si>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</si>
  <si>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</si>
  <si>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</si>
  <si>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</si>
  <si>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</si>
  <si>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</si>
  <si>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</si>
  <si>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</si>
  <si>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</si>
  <si>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</si>
  <si>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</si>
  <si>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</si>
  <si>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</si>
  <si>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</si>
  <si>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</si>
  <si>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</si>
  <si>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</si>
  <si>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</si>
  <si>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</si>
  <si>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</si>
  <si>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</si>
  <si>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</si>
  <si>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</si>
  <si>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</si>
  <si>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</si>
  <si>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</si>
  <si>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</si>
  <si>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</si>
  <si>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</si>
  <si>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</si>
  <si>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</si>
  <si>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</si>
  <si>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</si>
  <si>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</si>
  <si>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</si>
  <si>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</si>
  <si>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</si>
  <si>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</si>
  <si>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</si>
  <si>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</si>
  <si>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</si>
  <si>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</si>
  <si>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</si>
  <si>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</si>
  <si>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</si>
  <si>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</si>
  <si>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</si>
  <si>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</si>
  <si>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</si>
  <si>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</si>
  <si>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</si>
  <si>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</si>
  <si>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</si>
  <si>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</si>
  <si>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</si>
  <si>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</si>
  <si>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</si>
  <si>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</si>
  <si>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</si>
  <si>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</si>
  <si>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</si>
  <si>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</si>
  <si>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</si>
  <si>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</si>
  <si>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</si>
  <si>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</si>
  <si>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</si>
  <si>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</si>
  <si>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</si>
  <si>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</si>
  <si>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</si>
  <si>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</si>
  <si>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</si>
  <si>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</si>
  <si>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</si>
  <si>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</si>
  <si>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</si>
  <si>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</si>
  <si>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</si>
  <si>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</si>
  <si>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</si>
  <si>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</si>
  <si>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</si>
  <si>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</si>
  <si>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</si>
  <si>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</si>
  <si>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</si>
  <si>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</si>
  <si>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</si>
  <si>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</si>
  <si>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</si>
  <si>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</si>
  <si>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</si>
  <si>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</si>
  <si>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</si>
  <si>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</si>
  <si>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</si>
  <si>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</si>
  <si>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</si>
  <si>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</si>
  <si>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</si>
  <si>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</si>
  <si>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</si>
  <si>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</si>
  <si>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</si>
  <si>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</si>
  <si>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</si>
  <si>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</si>
  <si>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</si>
  <si>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</si>
  <si>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</si>
  <si>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</si>
  <si>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</si>
  <si>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</si>
  <si>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</si>
  <si>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</si>
  <si>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</si>
  <si>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</si>
  <si>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</si>
  <si>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</si>
  <si>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</si>
  <si>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</si>
  <si>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</si>
  <si>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</si>
  <si>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</si>
  <si>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</si>
  <si>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</si>
  <si>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</si>
  <si>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</si>
  <si>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</si>
  <si>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</si>
  <si>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</si>
  <si>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</si>
  <si>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</si>
  <si>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</si>
  <si>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</si>
  <si>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</si>
  <si>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</si>
  <si>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</si>
  <si>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</si>
  <si>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</si>
  <si>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</si>
  <si>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</si>
  <si>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</si>
  <si>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</si>
  <si>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</si>
  <si>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</si>
  <si>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</si>
  <si>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</si>
  <si>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</si>
  <si>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</si>
  <si>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</si>
  <si>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</si>
  <si>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</si>
  <si>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</si>
  <si>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</si>
  <si>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</si>
  <si>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</si>
  <si>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</si>
  <si>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</si>
  <si>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</si>
  <si>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</si>
  <si>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</si>
  <si>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</si>
  <si>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</si>
  <si>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</si>
  <si>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</si>
  <si>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</si>
  <si>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</si>
  <si>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</si>
  <si>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</si>
  <si>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</si>
  <si>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</si>
  <si>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</si>
  <si>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</si>
  <si>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</si>
  <si>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</si>
  <si>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</si>
  <si>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</si>
  <si>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</si>
  <si>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</si>
  <si>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</si>
  <si>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</si>
  <si>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</si>
  <si>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</si>
  <si>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</si>
  <si>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</si>
  <si>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</si>
  <si>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</si>
  <si>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</si>
  <si>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</si>
  <si>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</si>
  <si>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</si>
  <si>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</si>
  <si>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</si>
  <si>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</si>
  <si>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</si>
  <si>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</si>
  <si>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</si>
  <si>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</si>
  <si>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</si>
  <si>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</si>
  <si>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</si>
  <si>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</si>
  <si>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</si>
  <si>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</si>
  <si>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</si>
  <si>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</si>
  <si>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</si>
  <si>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</si>
  <si>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</si>
  <si>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</si>
  <si>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</si>
  <si>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</si>
  <si>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</si>
  <si>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</si>
  <si>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</si>
  <si>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</si>
  <si>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</si>
  <si>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</si>
  <si>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</si>
  <si>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</si>
  <si>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</si>
  <si>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</si>
  <si>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</si>
  <si>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</si>
  <si>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</si>
  <si>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</si>
  <si>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</si>
  <si>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</si>
  <si>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</si>
  <si>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</si>
  <si>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</si>
  <si>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</si>
  <si>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</si>
  <si>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</si>
  <si>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</si>
  <si>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</si>
  <si>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</si>
  <si>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</si>
  <si>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</si>
  <si>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</si>
  <si>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</si>
  <si>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</si>
  <si>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</si>
  <si>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</si>
  <si>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</si>
  <si>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</si>
  <si>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</si>
  <si>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</si>
  <si>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</si>
  <si>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</si>
  <si>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</si>
  <si>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</si>
  <si>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</si>
  <si>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</si>
  <si>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</si>
  <si>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</si>
  <si>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</si>
  <si>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</si>
  <si>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</si>
  <si>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</si>
  <si>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</si>
  <si>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</si>
  <si>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</si>
  <si>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</si>
  <si>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</si>
  <si>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</si>
  <si>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</si>
  <si>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</si>
  <si>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</si>
  <si>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</si>
  <si>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</si>
  <si>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</si>
  <si>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</si>
  <si>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</si>
  <si>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</si>
  <si>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</si>
  <si>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</si>
  <si>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</si>
  <si>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</si>
  <si>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</si>
  <si>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</si>
  <si>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</si>
  <si>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</si>
  <si>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</si>
  <si>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</si>
  <si>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</si>
  <si>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</si>
  <si>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</si>
  <si>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</si>
  <si>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</si>
  <si>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</si>
  <si>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</si>
  <si>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</si>
  <si>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</si>
  <si>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</si>
  <si>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</si>
  <si>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</si>
  <si>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</si>
  <si>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</si>
  <si>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</si>
  <si>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</si>
  <si>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</si>
  <si>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</si>
  <si>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</si>
  <si>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</si>
  <si>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</si>
  <si>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</si>
  <si>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</si>
  <si>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</si>
  <si>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</si>
  <si>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</si>
  <si>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</si>
  <si>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</si>
  <si>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</si>
  <si>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</si>
  <si>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</si>
  <si>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</si>
  <si>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</si>
  <si>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</si>
  <si>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</si>
  <si>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</si>
  <si>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</si>
  <si>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</si>
  <si>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</si>
  <si>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</si>
  <si>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</si>
  <si>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</si>
  <si>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</si>
  <si>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</si>
  <si>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</si>
  <si>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</si>
  <si>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</si>
  <si>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</si>
  <si>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</si>
  <si>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</si>
  <si>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</si>
  <si>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</si>
  <si>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</si>
  <si>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</si>
  <si>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</si>
  <si>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</si>
  <si>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</si>
  <si>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</si>
  <si>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</si>
  <si>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</si>
  <si>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</si>
  <si>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</si>
  <si>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</si>
  <si>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</si>
  <si>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</si>
  <si>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</si>
  <si>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</si>
  <si>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</si>
  <si>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</si>
  <si>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</si>
  <si>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</si>
  <si>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</si>
  <si>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</si>
  <si>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</si>
  <si>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</si>
  <si>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</si>
  <si>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</si>
  <si>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</si>
  <si>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</si>
  <si>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</si>
  <si>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</si>
  <si>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</si>
  <si>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</si>
  <si>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</si>
  <si>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</si>
  <si>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</si>
  <si>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</si>
  <si>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</si>
  <si>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</si>
  <si>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</si>
  <si>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</si>
  <si>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</si>
  <si>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</si>
  <si>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</si>
  <si>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</si>
  <si>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</si>
  <si>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</si>
  <si>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</si>
  <si>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</si>
  <si>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</si>
  <si>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</si>
  <si>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</si>
  <si>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</si>
  <si>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</si>
  <si>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</si>
  <si>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</si>
  <si>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</si>
  <si>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</si>
  <si>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</si>
  <si>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</si>
  <si>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</si>
  <si>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</si>
  <si>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</si>
  <si>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</si>
  <si>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</si>
  <si>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</si>
  <si>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</si>
  <si>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</si>
  <si>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</si>
  <si>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</si>
  <si>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</si>
  <si>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</si>
  <si>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</si>
  <si>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</si>
  <si>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</si>
  <si>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</si>
  <si>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</si>
  <si>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</si>
  <si>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</si>
  <si>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</si>
  <si>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</si>
  <si>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</si>
  <si>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</si>
  <si>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</si>
  <si>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</si>
  <si>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</si>
  <si>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</si>
  <si>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</si>
  <si>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</si>
  <si>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</si>
  <si>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</si>
  <si>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</si>
  <si>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</si>
  <si>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</si>
  <si>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</si>
  <si>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</si>
  <si>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</si>
  <si>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</si>
  <si>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</si>
  <si>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</si>
  <si>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</si>
  <si>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</si>
  <si>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</si>
  <si>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</si>
  <si>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</si>
  <si>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</si>
  <si>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</si>
  <si>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</si>
  <si>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</si>
  <si>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</si>
  <si>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</si>
  <si>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</si>
  <si>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</si>
  <si>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</si>
  <si>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</si>
  <si>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</si>
  <si>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</si>
  <si>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</si>
  <si>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</si>
  <si>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</si>
  <si>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</si>
  <si>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</si>
  <si>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</si>
  <si>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</si>
  <si>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</si>
  <si>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</si>
  <si>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</si>
  <si>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</si>
  <si>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</si>
  <si>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</si>
  <si>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</si>
  <si>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</si>
  <si>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</si>
  <si>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</si>
  <si>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</si>
  <si>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</si>
  <si>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</si>
  <si>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</si>
  <si>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</si>
  <si>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</si>
  <si>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</si>
  <si>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</si>
  <si>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</si>
  <si>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</si>
  <si>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</si>
  <si>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</si>
  <si>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</si>
  <si>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</si>
  <si>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</si>
  <si>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</si>
  <si>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</si>
  <si>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</si>
  <si>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</si>
  <si>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</si>
  <si>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</si>
  <si>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</si>
  <si>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</si>
  <si>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</si>
  <si>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</si>
  <si>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</si>
  <si>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</si>
  <si>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</si>
  <si>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</si>
  <si>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</si>
  <si>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</si>
  <si>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</si>
  <si>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</si>
  <si>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</si>
  <si>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</si>
  <si>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</si>
  <si>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</si>
  <si>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</si>
  <si>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</si>
  <si>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</si>
  <si>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</si>
  <si>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</si>
  <si>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</si>
  <si>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</si>
  <si>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</si>
  <si>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</si>
  <si>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</si>
  <si>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</si>
  <si>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</si>
  <si>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</si>
  <si>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</si>
  <si>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</si>
  <si>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</si>
  <si>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</si>
  <si>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</si>
  <si>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</si>
  <si>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</si>
  <si>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</si>
  <si>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</si>
  <si>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</si>
  <si>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</si>
  <si>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</si>
  <si>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</si>
  <si>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</si>
  <si>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</si>
  <si>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</si>
  <si>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</si>
  <si>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</si>
  <si>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</si>
  <si>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</si>
  <si>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</si>
  <si>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</si>
  <si>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</si>
  <si>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</si>
  <si>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</si>
  <si>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</si>
  <si>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</si>
  <si>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</si>
  <si>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</si>
  <si>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</si>
  <si>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</si>
  <si>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</si>
  <si>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</si>
  <si>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</si>
  <si>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</si>
  <si>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</si>
  <si>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</si>
  <si>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</si>
  <si>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</si>
  <si>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</si>
  <si>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</si>
  <si>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</si>
  <si>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</si>
  <si>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</si>
  <si>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</si>
  <si>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</si>
  <si>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</si>
  <si>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</si>
  <si>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</si>
  <si>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</si>
  <si>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</si>
  <si>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</si>
  <si>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</si>
  <si>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</si>
  <si>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</si>
  <si>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</si>
  <si>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</si>
  <si>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</si>
  <si>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</si>
  <si>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</si>
  <si>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</si>
  <si>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</si>
  <si>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</si>
  <si>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</si>
  <si>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</si>
  <si>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</si>
  <si>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</si>
  <si>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</si>
  <si>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</si>
  <si>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</si>
  <si>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</si>
  <si>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</si>
  <si>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</si>
  <si>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</si>
  <si>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</si>
  <si>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</si>
  <si>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</si>
  <si>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</si>
  <si>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</si>
  <si>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</si>
  <si>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</si>
  <si>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</si>
  <si>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</si>
  <si>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</si>
  <si>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</si>
  <si>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</si>
  <si>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</si>
  <si>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</si>
  <si>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</si>
  <si>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</si>
  <si>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</si>
  <si>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</si>
  <si>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</si>
  <si>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</si>
  <si>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</si>
  <si>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</si>
  <si>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</si>
  <si>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</si>
  <si>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</si>
  <si>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</si>
  <si>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</si>
  <si>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</si>
  <si>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</si>
  <si>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</si>
  <si>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</si>
  <si>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</si>
  <si>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</si>
  <si>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</si>
  <si>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</si>
  <si>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</si>
  <si>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</si>
  <si>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</si>
  <si>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</si>
  <si>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</si>
  <si>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</si>
  <si>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</si>
  <si>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</si>
  <si>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</si>
  <si>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</si>
  <si>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</si>
  <si>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</si>
  <si>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</si>
  <si>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</si>
  <si>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</si>
  <si>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</si>
  <si>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</si>
  <si>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</si>
  <si>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</si>
  <si>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</si>
  <si>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</si>
  <si>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</si>
  <si>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</si>
  <si>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</si>
  <si>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</si>
  <si>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</si>
  <si>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</si>
  <si>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</si>
  <si>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</si>
  <si>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</si>
  <si>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</si>
  <si>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</si>
  <si>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</si>
  <si>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</si>
  <si>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</si>
  <si>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</si>
  <si>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</si>
  <si>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</si>
  <si>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</si>
  <si>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</si>
  <si>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</si>
  <si>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</si>
  <si>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</si>
  <si>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</si>
  <si>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</si>
  <si>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</si>
  <si>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</si>
  <si>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</si>
  <si>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</si>
  <si>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</si>
  <si>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</si>
  <si>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</si>
  <si>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</si>
  <si>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</si>
  <si>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</si>
  <si>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</si>
  <si>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</si>
  <si>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</si>
  <si>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</si>
  <si>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</si>
  <si>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</si>
  <si>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</si>
  <si>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</si>
  <si>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</si>
  <si>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</si>
  <si>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</si>
  <si>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</si>
  <si>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</si>
  <si>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</si>
  <si>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</si>
  <si>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</si>
  <si>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</si>
  <si>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</si>
  <si>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</si>
  <si>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</si>
  <si>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</si>
  <si>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</si>
  <si>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</si>
  <si>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</si>
  <si>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</si>
  <si>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</si>
  <si>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</si>
  <si>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</si>
  <si>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</si>
  <si>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</si>
  <si>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</si>
  <si>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</si>
  <si>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</si>
  <si>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</si>
  <si>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</si>
  <si>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</si>
  <si>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</si>
  <si>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</si>
  <si>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</si>
  <si>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</si>
  <si>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</si>
  <si>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</si>
  <si>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</si>
  <si>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</si>
  <si>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</si>
  <si>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</si>
  <si>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</si>
  <si>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</si>
  <si>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</si>
  <si>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</si>
  <si>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</si>
  <si>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</si>
  <si>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</si>
  <si>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</si>
  <si>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</si>
  <si>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</si>
  <si>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</si>
  <si>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</si>
  <si>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</si>
  <si>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</si>
  <si>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</si>
  <si>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</si>
  <si>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</si>
  <si>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</si>
  <si>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</si>
  <si>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</si>
  <si>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</si>
  <si>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</si>
  <si>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</si>
  <si>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</si>
  <si>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</si>
  <si>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</si>
  <si>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</si>
  <si>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</si>
  <si>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</si>
  <si>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</si>
  <si>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</si>
  <si>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</si>
  <si>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</si>
  <si>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</si>
  <si>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</si>
  <si>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</si>
  <si>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</si>
  <si>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</si>
  <si>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</si>
  <si>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</si>
  <si>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</si>
  <si>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</si>
  <si>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</si>
  <si>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</si>
  <si>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</si>
  <si>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</si>
  <si>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</si>
  <si>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</si>
  <si>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</si>
  <si>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</si>
  <si>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</si>
  <si>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</si>
  <si>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</si>
  <si>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</si>
  <si>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</si>
  <si>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</si>
  <si>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</si>
  <si>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</si>
  <si>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</si>
  <si>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</si>
  <si>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</si>
  <si>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</si>
  <si>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</si>
  <si>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</si>
  <si>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</si>
  <si>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</si>
  <si>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</si>
  <si>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</si>
  <si>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</si>
  <si>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</si>
  <si>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</si>
  <si>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</si>
  <si>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</si>
  <si>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</si>
  <si>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</si>
  <si>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</si>
  <si>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</si>
  <si>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</si>
  <si>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</si>
  <si>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</si>
  <si>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</si>
  <si>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</si>
  <si>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</si>
  <si>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</si>
  <si>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</si>
  <si>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</si>
  <si>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</si>
  <si>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</si>
  <si>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</si>
  <si>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</si>
  <si>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</si>
  <si>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</si>
  <si>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</si>
  <si>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</si>
  <si>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</si>
  <si>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</si>
  <si>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</si>
  <si>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</si>
  <si>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</si>
  <si>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</si>
  <si>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</si>
  <si>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</si>
  <si>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</si>
  <si>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</si>
  <si>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</si>
  <si>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</si>
  <si>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</si>
  <si>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</si>
  <si>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</si>
  <si>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</si>
  <si>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</si>
  <si>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</si>
  <si>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</si>
  <si>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</si>
  <si>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</si>
  <si>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</si>
  <si>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</si>
  <si>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</si>
  <si>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</si>
  <si>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</si>
  <si>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</si>
  <si>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</si>
  <si>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</si>
  <si>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</si>
  <si>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</si>
  <si>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</si>
  <si>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</si>
  <si>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</si>
  <si>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</si>
  <si>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</si>
  <si>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</si>
  <si>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</si>
  <si>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</si>
  <si>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</si>
  <si>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</si>
  <si>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</si>
  <si>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</si>
  <si>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</si>
  <si>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</si>
  <si>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</si>
  <si>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</si>
  <si>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</si>
  <si>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</si>
  <si>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</si>
  <si>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</si>
  <si>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</si>
  <si>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</si>
  <si>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</si>
  <si>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</si>
  <si>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</si>
  <si>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</si>
  <si>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</si>
  <si>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</si>
  <si>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</si>
  <si>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</si>
  <si>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</si>
  <si>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</si>
  <si>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</si>
  <si>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</si>
  <si>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</si>
  <si>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</si>
  <si>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</si>
  <si>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</si>
  <si>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</si>
  <si>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</si>
  <si>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</si>
  <si>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</si>
  <si>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</si>
  <si>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</si>
  <si>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</si>
  <si>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</si>
  <si>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</si>
  <si>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</si>
  <si>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</si>
  <si>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</si>
  <si>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</si>
  <si>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</si>
  <si>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</si>
  <si>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</si>
  <si>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</si>
  <si>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</si>
  <si>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</si>
  <si>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</si>
  <si>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</si>
  <si>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</si>
  <si>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</si>
  <si>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</si>
  <si>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</si>
  <si>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</si>
  <si>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</si>
  <si>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</si>
  <si>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</si>
  <si>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</si>
  <si>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</si>
  <si>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</si>
  <si>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</si>
  <si>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</si>
  <si>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</si>
  <si>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</si>
  <si>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</si>
  <si>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</si>
  <si>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</si>
  <si>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</si>
  <si>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</si>
  <si>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</si>
  <si>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</si>
  <si>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</si>
  <si>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</si>
  <si>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</si>
  <si>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</si>
  <si>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</si>
  <si>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</si>
  <si>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</si>
  <si>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</si>
  <si>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</si>
  <si>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</si>
  <si>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</si>
  <si>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</si>
  <si>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</si>
  <si>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</si>
  <si>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</si>
  <si>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</si>
  <si>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</si>
  <si>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</si>
  <si>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</si>
  <si>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</si>
  <si>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</si>
  <si>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</si>
  <si>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</si>
  <si>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</si>
  <si>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</si>
  <si>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</si>
  <si>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</si>
  <si>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</si>
  <si>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</si>
  <si>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</si>
  <si>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</si>
  <si>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</si>
  <si>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</si>
  <si>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</si>
  <si>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</si>
  <si>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</si>
  <si>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</si>
  <si>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</si>
  <si>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</si>
  <si>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</si>
  <si>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</si>
  <si>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</si>
  <si>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</si>
  <si>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</si>
  <si>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</si>
  <si>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</si>
  <si>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</si>
  <si>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</si>
  <si>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</si>
  <si>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</si>
  <si>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</si>
  <si>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</si>
  <si>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</si>
  <si>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</si>
  <si>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</si>
  <si>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</si>
  <si>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</si>
  <si>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</si>
  <si>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</si>
  <si>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</si>
  <si>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</si>
  <si>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</si>
  <si>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</si>
  <si>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</si>
  <si>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</si>
  <si>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</si>
  <si>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</si>
  <si>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</si>
  <si>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</si>
  <si>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</si>
  <si>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</si>
  <si>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</si>
  <si>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</si>
  <si>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</si>
  <si>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</si>
  <si>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</si>
  <si>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</si>
  <si>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</si>
  <si>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</si>
  <si>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</si>
  <si>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</si>
  <si>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</si>
  <si>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</si>
  <si>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</si>
  <si>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</si>
  <si>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</si>
  <si>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</si>
  <si>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</si>
  <si>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</si>
  <si>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</si>
  <si>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</si>
  <si>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</si>
  <si>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</si>
  <si>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</si>
  <si>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</si>
  <si>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</si>
  <si>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</si>
  <si>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</si>
  <si>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</si>
  <si>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</si>
  <si>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</si>
  <si>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</si>
  <si>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</si>
  <si>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</si>
  <si>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</si>
  <si>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</si>
  <si>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</si>
  <si>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</si>
  <si>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</si>
  <si>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</si>
  <si>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</si>
  <si>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</si>
  <si>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</si>
  <si>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</si>
  <si>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</si>
  <si>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</si>
  <si>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</si>
  <si>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</si>
  <si>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</si>
  <si>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</si>
  <si>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</si>
  <si>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</si>
  <si>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</si>
  <si>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</si>
  <si>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</si>
  <si>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</si>
  <si>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</si>
  <si>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</si>
  <si>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</si>
  <si>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</si>
  <si>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</si>
  <si>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</si>
  <si>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</si>
  <si>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</si>
  <si>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</si>
  <si>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</si>
  <si>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</si>
  <si>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</si>
  <si>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</si>
  <si>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</si>
  <si>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</si>
  <si>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</si>
  <si>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</si>
  <si>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</si>
  <si>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</si>
  <si>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</si>
  <si>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</si>
  <si>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</si>
  <si>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</si>
  <si>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</si>
  <si>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</si>
  <si>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</si>
  <si>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</si>
  <si>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</si>
  <si>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</si>
  <si>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</si>
  <si>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</si>
  <si>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</si>
  <si>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</si>
  <si>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</si>
  <si>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</si>
  <si>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</si>
  <si>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</si>
  <si>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</si>
  <si>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</si>
  <si>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</si>
  <si>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</si>
  <si>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</si>
  <si>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</si>
  <si>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</si>
  <si>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</si>
  <si>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</si>
  <si>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</si>
  <si>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</si>
  <si>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</si>
  <si>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</si>
  <si>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</si>
  <si>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</si>
  <si>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</si>
  <si>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</si>
  <si>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</si>
  <si>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</si>
  <si>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</si>
  <si>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</si>
  <si>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</si>
  <si>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</si>
  <si>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</si>
  <si>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</si>
  <si>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</si>
  <si>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</si>
  <si>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</si>
  <si>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</si>
  <si>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</si>
  <si>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</si>
  <si>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</si>
  <si>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</si>
  <si>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</si>
  <si>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</si>
  <si>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</si>
  <si>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</si>
  <si>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</si>
  <si>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</si>
  <si>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</si>
  <si>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</si>
  <si>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</si>
  <si>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</si>
  <si>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</si>
  <si>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</si>
  <si>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</si>
  <si>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</si>
  <si>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</si>
  <si>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</si>
  <si>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</si>
  <si>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</si>
  <si>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</si>
  <si>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</si>
  <si>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</si>
  <si>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</si>
  <si>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</si>
  <si>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</si>
  <si>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</si>
  <si>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</si>
  <si>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</si>
  <si>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</si>
  <si>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</si>
  <si>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</si>
  <si>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</si>
  <si>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</si>
  <si>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</si>
  <si>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</si>
  <si>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</si>
  <si>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</si>
  <si>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</si>
  <si>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</si>
  <si>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</si>
  <si>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</si>
  <si>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</si>
  <si>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</si>
  <si>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</si>
  <si>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</si>
  <si>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</si>
  <si>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</si>
  <si>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</si>
  <si>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</si>
  <si>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</si>
  <si>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</si>
  <si>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</si>
  <si>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</si>
  <si>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</si>
  <si>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</si>
  <si>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</si>
  <si>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</si>
  <si>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</si>
  <si>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</si>
  <si>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</si>
  <si>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</si>
  <si>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</si>
  <si>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</si>
  <si>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</si>
  <si>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</si>
  <si>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</si>
  <si>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</si>
  <si>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</si>
  <si>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</si>
  <si>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</si>
  <si>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</si>
  <si>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</si>
  <si>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</si>
  <si>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</si>
  <si>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</si>
  <si>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</si>
  <si>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</si>
  <si>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</si>
  <si>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</si>
  <si>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</si>
  <si>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</si>
  <si>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</si>
  <si>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</si>
  <si>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</si>
  <si>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</si>
  <si>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</si>
  <si>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</si>
  <si>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</si>
  <si>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</si>
  <si>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</si>
  <si>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</si>
  <si>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</si>
  <si>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</si>
  <si>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</si>
  <si>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</si>
  <si>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</si>
  <si>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</si>
  <si>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</si>
  <si>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</si>
  <si>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</si>
  <si>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</si>
  <si>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</si>
  <si>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</si>
  <si>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</si>
  <si>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</si>
  <si>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</si>
  <si>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</si>
  <si>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</si>
  <si>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</si>
  <si>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</si>
  <si>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</si>
  <si>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</si>
  <si>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</si>
  <si>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</si>
  <si>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</si>
  <si>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</si>
  <si>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</si>
  <si>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</si>
  <si>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</si>
  <si>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</si>
  <si>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</si>
  <si>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</si>
  <si>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</si>
  <si>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</si>
  <si>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</si>
  <si>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</si>
  <si>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</si>
  <si>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</si>
  <si>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</si>
  <si>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</si>
  <si>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</si>
  <si>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</si>
  <si>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</si>
  <si>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</si>
  <si>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</si>
  <si>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</si>
  <si>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</si>
  <si>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</si>
  <si>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</si>
  <si>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</si>
  <si>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</si>
  <si>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</si>
  <si>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</si>
  <si>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</si>
  <si>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</si>
  <si>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</si>
  <si>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</si>
  <si>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</si>
  <si>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</si>
  <si>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</si>
  <si>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</si>
  <si>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</si>
  <si>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</si>
  <si>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</si>
  <si>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</si>
  <si>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</si>
  <si>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</si>
  <si>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</si>
  <si>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</si>
  <si>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</si>
  <si>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</si>
  <si>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</si>
  <si>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</si>
  <si>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</si>
  <si>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</si>
  <si>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</si>
  <si>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</si>
  <si>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</si>
  <si>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</si>
  <si>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</si>
  <si>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</si>
  <si>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</si>
  <si>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</si>
  <si>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</si>
  <si>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</si>
  <si>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</si>
  <si>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</si>
  <si>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</si>
  <si>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</si>
  <si>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</si>
  <si>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</si>
  <si>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</si>
  <si>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</si>
  <si>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</si>
  <si>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</si>
  <si>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</si>
  <si>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</si>
  <si>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</si>
  <si>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</si>
  <si>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</si>
  <si>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</si>
  <si>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</si>
  <si>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</si>
  <si>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</si>
  <si>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</si>
  <si>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</si>
  <si>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</si>
  <si>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</si>
  <si>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</si>
  <si>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</si>
  <si>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</si>
  <si>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</si>
  <si>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</si>
  <si>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</si>
  <si>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</si>
  <si>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</si>
  <si>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</si>
  <si>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</si>
  <si>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</si>
  <si>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</si>
  <si>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</si>
  <si>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</si>
  <si>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</si>
  <si>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</si>
  <si>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</si>
  <si>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</si>
  <si>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</si>
  <si>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</si>
  <si>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</si>
  <si>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</si>
  <si>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</si>
  <si>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</si>
  <si>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</si>
  <si>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</si>
  <si>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</si>
  <si>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</si>
  <si>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</si>
  <si>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</si>
  <si>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</si>
  <si>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</si>
  <si>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</si>
  <si>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</si>
  <si>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</si>
  <si>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</si>
  <si>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</si>
  <si>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</si>
  <si>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</si>
  <si>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</si>
  <si>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</si>
  <si>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</si>
  <si>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</si>
  <si>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</si>
  <si>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</si>
  <si>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</si>
  <si>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</si>
  <si>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</si>
  <si>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</si>
  <si>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</si>
  <si>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</si>
  <si>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</si>
  <si>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</si>
  <si>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</si>
  <si>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</si>
  <si>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</si>
  <si>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</si>
  <si>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</si>
  <si>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</si>
  <si>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</si>
  <si>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</si>
  <si>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</si>
  <si>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</si>
  <si>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</si>
  <si>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</si>
  <si>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</si>
  <si>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</si>
  <si>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</si>
  <si>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</si>
  <si>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</si>
  <si>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</si>
  <si>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</si>
  <si>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</si>
  <si>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</si>
  <si>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</si>
  <si>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</si>
  <si>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</si>
  <si>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</si>
  <si>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</si>
  <si>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</si>
  <si>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</si>
  <si>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</si>
  <si>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</si>
  <si>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</si>
  <si>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</si>
  <si>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</si>
  <si>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</si>
  <si>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</si>
  <si>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</si>
  <si>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</si>
  <si>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</si>
  <si>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</si>
  <si>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</si>
  <si>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</si>
  <si>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</si>
  <si>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</si>
  <si>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</si>
  <si>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</si>
  <si>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</si>
  <si>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</si>
  <si>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</si>
  <si>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</si>
  <si>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</si>
  <si>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</si>
  <si>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</si>
  <si>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</si>
  <si>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</si>
  <si>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</si>
  <si>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</si>
  <si>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</si>
  <si>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</si>
  <si>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</si>
  <si>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</si>
  <si>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</si>
  <si>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</si>
  <si>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</si>
  <si>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</si>
  <si>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</si>
  <si>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</si>
  <si>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</si>
  <si>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</si>
  <si>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</si>
  <si>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</si>
  <si>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</si>
  <si>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</si>
  <si>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</si>
  <si>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</si>
  <si>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</si>
  <si>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</si>
  <si>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</si>
  <si>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</si>
  <si>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</si>
  <si>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</si>
  <si>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</si>
  <si>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</si>
  <si>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</si>
  <si>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</si>
  <si>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</si>
  <si>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</si>
  <si>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</si>
  <si>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</si>
  <si>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</si>
  <si>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</si>
  <si>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</si>
  <si>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</si>
  <si>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</si>
  <si>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</si>
  <si>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</si>
  <si>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</si>
  <si>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</si>
  <si>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</si>
  <si>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</si>
  <si>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</si>
  <si>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</si>
  <si>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</si>
  <si>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</si>
  <si>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</si>
  <si>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</si>
  <si>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</si>
  <si>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</si>
  <si>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</si>
  <si>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</si>
  <si>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</si>
  <si>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</si>
  <si>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</si>
  <si>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</si>
  <si>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</si>
  <si>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</si>
  <si>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</si>
  <si>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</si>
  <si>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</si>
  <si>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</si>
  <si>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</si>
  <si>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</si>
  <si>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</si>
  <si>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</si>
  <si>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</si>
  <si>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</si>
  <si>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</si>
  <si>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</si>
  <si>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</si>
  <si>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</si>
  <si>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</si>
  <si>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</si>
  <si>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</si>
  <si>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</si>
  <si>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</si>
  <si>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</si>
  <si>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</si>
  <si>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</si>
  <si>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</si>
  <si>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</si>
  <si>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</si>
  <si>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</si>
  <si>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</si>
  <si>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</si>
  <si>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</si>
  <si>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</si>
  <si>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</si>
  <si>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</si>
  <si>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</si>
  <si>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</si>
  <si>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</si>
  <si>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</si>
  <si>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</si>
  <si>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</si>
  <si>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</si>
  <si>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</si>
  <si>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</si>
  <si>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</si>
  <si>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</si>
  <si>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</si>
  <si>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</si>
  <si>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</si>
  <si>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</si>
  <si>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</si>
  <si>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</si>
  <si>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</si>
  <si>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</si>
  <si>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</si>
  <si>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</si>
  <si>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</si>
  <si>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</si>
  <si>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</si>
  <si>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</si>
  <si>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</si>
  <si>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</si>
  <si>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</si>
  <si>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</si>
  <si>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</si>
  <si>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</si>
  <si>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</si>
  <si>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</si>
  <si>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</si>
  <si>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</si>
  <si>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</si>
  <si>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</si>
  <si>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</si>
  <si>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</si>
  <si>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</si>
  <si>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</si>
  <si>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</si>
  <si>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</si>
  <si>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</si>
  <si>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</si>
  <si>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</si>
  <si>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</si>
  <si>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</si>
  <si>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</si>
  <si>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</si>
  <si>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</si>
  <si>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</si>
  <si>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</si>
  <si>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</si>
  <si>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</si>
  <si>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</si>
  <si>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</si>
  <si>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</si>
  <si>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</si>
  <si>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</si>
  <si>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</si>
  <si>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</si>
  <si>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</si>
  <si>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</si>
  <si>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</si>
  <si>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</si>
  <si>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</si>
  <si>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</si>
  <si>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</si>
  <si>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</si>
  <si>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</si>
  <si>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</si>
  <si>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</si>
  <si>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</si>
  <si>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</si>
  <si>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</si>
  <si>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</si>
  <si>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</si>
  <si>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</si>
  <si>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</si>
  <si>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</si>
  <si>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</si>
  <si>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</si>
  <si>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</si>
  <si>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</si>
  <si>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</si>
  <si>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</si>
  <si>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</si>
  <si>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</si>
  <si>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</si>
  <si>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</si>
  <si>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</si>
  <si>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</si>
  <si>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</si>
  <si>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</si>
  <si>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</si>
  <si>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</si>
  <si>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</si>
  <si>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</si>
  <si>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</si>
  <si>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</si>
  <si>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</si>
  <si>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</si>
  <si>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</si>
  <si>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</si>
  <si>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</si>
  <si>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</si>
  <si>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</si>
  <si>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</si>
  <si>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</si>
  <si>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</si>
  <si>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</si>
  <si>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</si>
  <si>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</si>
  <si>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</si>
  <si>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</si>
  <si>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</si>
  <si>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</si>
  <si>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</si>
  <si>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</si>
  <si>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</si>
  <si>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</si>
  <si>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</si>
  <si>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</si>
  <si>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</si>
  <si>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</si>
  <si>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</si>
  <si>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</si>
  <si>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</si>
  <si>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</si>
  <si>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</si>
  <si>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</si>
  <si>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</si>
  <si>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</si>
  <si>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</si>
  <si>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</si>
  <si>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</si>
  <si>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</si>
  <si>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</si>
  <si>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</si>
  <si>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</si>
  <si>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</si>
  <si>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</si>
  <si>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</si>
  <si>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</si>
  <si>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</si>
  <si>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</si>
  <si>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</si>
  <si>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</si>
  <si>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</si>
  <si>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</si>
  <si>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</si>
  <si>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</si>
  <si>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</si>
  <si>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</si>
  <si>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</si>
  <si>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</si>
  <si>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</si>
  <si>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</si>
  <si>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</si>
  <si>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</si>
  <si>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</si>
  <si>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</si>
  <si>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</si>
  <si>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</si>
  <si>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</si>
  <si>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</si>
  <si>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</si>
  <si>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</si>
  <si>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</si>
  <si>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</si>
  <si>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</si>
  <si>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</si>
  <si>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</si>
  <si>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</si>
  <si>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</si>
  <si>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</si>
  <si>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</si>
  <si>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</si>
  <si>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</si>
  <si>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</si>
  <si>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</si>
  <si>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</si>
  <si>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</si>
  <si>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</si>
  <si>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</si>
  <si>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</si>
  <si>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</si>
  <si>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</si>
  <si>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</si>
  <si>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</si>
  <si>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</si>
  <si>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</si>
  <si>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</si>
  <si>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</si>
  <si>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</si>
  <si>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</si>
  <si>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</si>
  <si>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</si>
  <si>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</si>
  <si>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</si>
  <si>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</si>
  <si>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</si>
  <si>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</si>
  <si>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</si>
  <si>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</si>
  <si>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</si>
  <si>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</si>
  <si>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</si>
  <si>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</si>
  <si>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</si>
  <si>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</si>
  <si>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</si>
  <si>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</si>
  <si>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</si>
  <si>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</si>
  <si>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</si>
  <si>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</si>
  <si>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</si>
  <si>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</si>
  <si>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</si>
  <si>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</si>
  <si>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</si>
  <si>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</si>
  <si>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</si>
  <si>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</si>
  <si>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</si>
  <si>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</si>
  <si>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</si>
  <si>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</si>
  <si>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</si>
  <si>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</si>
  <si>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</si>
  <si>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</si>
  <si>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</si>
  <si>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</si>
  <si>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</si>
  <si>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</si>
  <si>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</si>
  <si>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</si>
  <si>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</si>
  <si>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</si>
  <si>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</si>
  <si>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</si>
  <si>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</si>
  <si>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</si>
  <si>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</si>
  <si>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</si>
  <si>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</si>
  <si>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</si>
  <si>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</si>
  <si>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</si>
  <si>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</si>
  <si>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</si>
  <si>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</si>
  <si>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</si>
  <si>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</si>
  <si>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</si>
  <si>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</si>
  <si>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</si>
  <si>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</si>
  <si>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</si>
  <si>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</si>
  <si>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</si>
  <si>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</si>
  <si>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</si>
  <si>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</si>
  <si>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</si>
  <si>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</si>
  <si>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</si>
  <si>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</si>
  <si>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</si>
  <si>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</si>
  <si>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</si>
  <si>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</si>
  <si>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</si>
  <si>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</si>
  <si>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</si>
  <si>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</si>
  <si>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</si>
  <si>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</si>
  <si>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</si>
  <si>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</si>
  <si>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</si>
  <si>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</si>
  <si>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</si>
  <si>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</si>
  <si>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</si>
  <si>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</si>
  <si>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</si>
  <si>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</si>
  <si>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</si>
  <si>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</si>
  <si>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</si>
  <si>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</si>
  <si>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</si>
  <si>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</si>
  <si>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</si>
  <si>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</si>
  <si>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</si>
  <si>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</si>
  <si>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</si>
  <si>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</si>
  <si>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</si>
  <si>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</si>
  <si>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</si>
  <si>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</si>
  <si>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</si>
  <si>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</si>
  <si>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</si>
  <si>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</si>
  <si>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</si>
  <si>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</si>
  <si>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</si>
  <si>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</si>
  <si>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</si>
  <si>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</si>
  <si>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</si>
  <si>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</si>
  <si>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</si>
  <si>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</si>
  <si>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</si>
  <si>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</si>
  <si>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</si>
  <si>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</si>
  <si>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</si>
  <si>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</si>
  <si>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</si>
  <si>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</si>
  <si>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</si>
  <si>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</si>
  <si>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</si>
  <si>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</si>
  <si>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</si>
  <si>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</si>
  <si>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</si>
  <si>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</si>
  <si>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</si>
  <si>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</si>
  <si>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</si>
  <si>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</si>
  <si>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</si>
  <si>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</si>
  <si>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</si>
  <si>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</si>
  <si>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</si>
  <si>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</si>
  <si>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</si>
  <si>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</si>
  <si>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</si>
  <si>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</si>
  <si>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</si>
  <si>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</si>
  <si>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</si>
  <si>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</si>
  <si>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</si>
  <si>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</si>
  <si>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</si>
  <si>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</si>
  <si>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</si>
  <si>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</si>
  <si>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</si>
  <si>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</si>
  <si>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</si>
  <si>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</si>
  <si>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</si>
  <si>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</si>
  <si>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</si>
  <si>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</si>
  <si>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</si>
  <si>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</si>
  <si>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</si>
  <si>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</si>
  <si>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</si>
  <si>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</si>
  <si>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</si>
  <si>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</si>
  <si>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</si>
  <si>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</si>
  <si>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</si>
  <si>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</si>
  <si>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</si>
  <si>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</si>
  <si>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</si>
  <si>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</si>
  <si>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</si>
  <si>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</si>
  <si>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</si>
  <si>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</si>
  <si>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</si>
  <si>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</si>
  <si>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</si>
  <si>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</si>
  <si>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</si>
  <si>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</si>
  <si>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</si>
  <si>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</si>
  <si>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</si>
  <si>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</si>
  <si>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</si>
  <si>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</si>
  <si>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</si>
  <si>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</si>
  <si>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</si>
  <si>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</si>
  <si>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</si>
  <si>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</si>
  <si>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</si>
  <si>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</si>
  <si>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</si>
  <si>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</si>
  <si>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</si>
  <si>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</si>
  <si>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</si>
  <si>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</si>
  <si>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</si>
  <si>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</si>
  <si>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</si>
  <si>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</si>
  <si>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</si>
  <si>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</si>
  <si>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</si>
  <si>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</si>
  <si>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</si>
  <si>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</si>
  <si>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</si>
  <si>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</si>
  <si>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</si>
  <si>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</si>
  <si>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</si>
  <si>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</si>
  <si>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</si>
  <si>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</si>
  <si>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</si>
  <si>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</si>
  <si>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</si>
  <si>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</si>
  <si>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</si>
  <si>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</si>
  <si>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</si>
  <si>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</si>
  <si>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</si>
  <si>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</si>
  <si>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</si>
  <si>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</si>
  <si>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</si>
  <si>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</si>
  <si>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</si>
  <si>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</si>
  <si>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</si>
  <si>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</si>
  <si>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</si>
  <si>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</si>
  <si>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</si>
  <si>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</si>
  <si>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</si>
  <si>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</si>
  <si>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</si>
  <si>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</si>
  <si>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</si>
  <si>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</si>
  <si>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</si>
  <si>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</si>
  <si>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</si>
  <si>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</si>
  <si>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</si>
  <si>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</si>
  <si>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</si>
  <si>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</si>
  <si>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</si>
  <si>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</si>
  <si>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</si>
  <si>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</si>
  <si>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</si>
  <si>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</si>
  <si>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</si>
  <si>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</si>
  <si>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</si>
  <si>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</si>
  <si>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</si>
  <si>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</si>
  <si>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</si>
  <si>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</si>
  <si>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</si>
  <si>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</si>
  <si>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</si>
  <si>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</si>
  <si>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</si>
  <si>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</si>
  <si>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</si>
  <si>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</si>
  <si>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</si>
  <si>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</si>
  <si>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</si>
  <si>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</si>
  <si>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</si>
  <si>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</si>
  <si>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</si>
  <si>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</si>
  <si>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</si>
  <si>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</si>
  <si>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</si>
  <si>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</si>
  <si>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</si>
  <si>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</si>
  <si>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</si>
  <si>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</si>
  <si>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</si>
  <si>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</si>
  <si>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</si>
  <si>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</si>
  <si>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</si>
  <si>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</si>
  <si>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</si>
  <si>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</si>
  <si>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</si>
  <si>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</si>
  <si>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</si>
  <si>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</si>
  <si>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</si>
  <si>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</si>
  <si>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</si>
  <si>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</si>
  <si>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</si>
  <si>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</si>
  <si>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</si>
  <si>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</si>
  <si>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</si>
  <si>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</si>
  <si>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</si>
  <si>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</si>
  <si>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</si>
  <si>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</si>
  <si>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</si>
  <si>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</si>
  <si>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</si>
  <si>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</si>
  <si>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</si>
  <si>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</si>
  <si>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</si>
  <si>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</si>
  <si>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</si>
  <si>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</si>
  <si>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</si>
  <si>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</si>
  <si>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</si>
  <si>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</si>
  <si>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</si>
  <si>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</si>
  <si>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</si>
  <si>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</si>
  <si>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</si>
  <si>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</si>
  <si>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</si>
  <si>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</si>
  <si>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</si>
  <si>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</si>
  <si>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</si>
  <si>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</si>
  <si>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</si>
  <si>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</si>
  <si>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</si>
  <si>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</si>
  <si>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</si>
  <si>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</si>
  <si>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</si>
  <si>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</si>
  <si>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</si>
  <si>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</si>
  <si>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</si>
  <si>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</si>
  <si>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</si>
  <si>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</si>
  <si>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</si>
  <si>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</si>
  <si>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</si>
  <si>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</si>
  <si>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</si>
  <si>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</si>
  <si>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</si>
  <si>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</si>
  <si>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</si>
  <si>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</si>
  <si>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</si>
  <si>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</si>
  <si>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</si>
  <si>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</si>
  <si>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</si>
  <si>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</si>
  <si>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</si>
  <si>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</si>
  <si>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</si>
  <si>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</si>
  <si>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</si>
  <si>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</si>
  <si>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</si>
  <si>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</si>
  <si>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</si>
  <si>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</si>
  <si>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</si>
  <si>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</si>
  <si>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</si>
  <si>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</si>
  <si>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</si>
  <si>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</si>
  <si>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</si>
  <si>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</si>
  <si>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</si>
  <si>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</si>
  <si>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</si>
  <si>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</si>
  <si>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</si>
  <si>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</si>
  <si>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</si>
  <si>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</si>
  <si>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</si>
  <si>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</si>
  <si>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</si>
  <si>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</si>
  <si>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</si>
  <si>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</si>
  <si>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</si>
  <si>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</si>
  <si>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</si>
  <si>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</si>
  <si>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</si>
  <si>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</si>
  <si>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</si>
  <si>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</si>
  <si>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</si>
  <si>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</si>
  <si>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</si>
  <si>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</si>
  <si>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</si>
  <si>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</si>
  <si>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</si>
  <si>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</si>
  <si>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</si>
  <si>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</si>
  <si>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</si>
  <si>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</si>
  <si>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</si>
  <si>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</si>
  <si>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</si>
  <si>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</si>
  <si>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</si>
  <si>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</si>
  <si>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</si>
  <si>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</si>
  <si>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</si>
  <si>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</si>
  <si>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</si>
  <si>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</si>
  <si>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</si>
  <si>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</si>
  <si>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</si>
  <si>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</si>
  <si>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</si>
  <si>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</si>
  <si>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</si>
  <si>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</si>
  <si>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</si>
  <si>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</si>
  <si>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</si>
  <si>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</si>
  <si>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</si>
  <si>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</si>
  <si>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</si>
  <si>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</si>
  <si>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</si>
  <si>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</si>
  <si>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</si>
  <si>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</si>
  <si>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</si>
  <si>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</si>
  <si>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</si>
  <si>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</si>
  <si>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</si>
  <si>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</si>
  <si>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</si>
  <si>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</si>
  <si>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</si>
  <si>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</si>
  <si>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</si>
  <si>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</si>
  <si>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</si>
  <si>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</si>
  <si>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</si>
  <si>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</si>
  <si>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</si>
  <si>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</si>
  <si>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</si>
  <si>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</si>
  <si>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</si>
  <si>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</si>
  <si>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</si>
  <si>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</si>
  <si>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</si>
  <si>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</si>
  <si>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</si>
  <si>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</si>
  <si>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</si>
  <si>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</si>
  <si>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</si>
  <si>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</si>
  <si>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</si>
  <si>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</si>
  <si>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</si>
  <si>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</si>
  <si>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</si>
  <si>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</si>
  <si>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</si>
  <si>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</si>
  <si>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</si>
  <si>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</si>
  <si>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</si>
  <si>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</si>
  <si>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</si>
  <si>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</si>
  <si>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</si>
  <si>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</si>
  <si>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</si>
  <si>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</si>
  <si>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</si>
  <si>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</si>
  <si>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</si>
  <si>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</si>
  <si>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</si>
  <si>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</si>
  <si>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</si>
  <si>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</si>
  <si>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</si>
  <si>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</si>
  <si>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</si>
  <si>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</si>
  <si>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</si>
  <si>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</si>
  <si>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</si>
  <si>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</si>
  <si>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</si>
  <si>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</si>
  <si>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</si>
  <si>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</si>
  <si>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</si>
  <si>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</si>
  <si>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</si>
  <si>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</si>
  <si>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</si>
  <si>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</si>
  <si>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</si>
  <si>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</si>
  <si>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</si>
  <si>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</si>
  <si>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</si>
  <si>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</si>
  <si>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</si>
  <si>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</si>
  <si>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</si>
  <si>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</si>
  <si>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</si>
  <si>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</si>
  <si>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</si>
  <si>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</si>
  <si>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</si>
  <si>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</si>
  <si>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</si>
  <si>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</si>
  <si>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</si>
  <si>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</si>
  <si>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</si>
  <si>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</si>
  <si>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</si>
  <si>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</si>
  <si>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</si>
  <si>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</si>
  <si>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</si>
  <si>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</si>
  <si>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</si>
  <si>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</si>
  <si>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</si>
  <si>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</si>
  <si>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</si>
  <si>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</si>
  <si>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</si>
  <si>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</si>
  <si>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</si>
  <si>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</si>
  <si>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</si>
  <si>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</si>
  <si>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</si>
  <si>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</si>
  <si>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</si>
  <si>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</si>
  <si>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</si>
  <si>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</si>
  <si>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</si>
  <si>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</si>
  <si>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</si>
  <si>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</si>
  <si>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</si>
  <si>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</si>
  <si>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</si>
  <si>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</si>
  <si>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</si>
  <si>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</si>
  <si>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</si>
  <si>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</si>
  <si>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</si>
  <si>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</si>
  <si>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</si>
  <si>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</si>
  <si>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</si>
  <si>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</si>
  <si>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</si>
  <si>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</si>
  <si>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</si>
  <si>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</si>
  <si>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</si>
  <si>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</si>
  <si>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</si>
  <si>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</si>
  <si>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</si>
  <si>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</si>
  <si>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</si>
  <si>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</si>
  <si>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</si>
  <si>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</si>
  <si>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</si>
  <si>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</si>
  <si>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</si>
  <si>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</si>
  <si>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</si>
  <si>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</si>
  <si>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</si>
  <si>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</si>
  <si>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</si>
  <si>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</si>
  <si>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</si>
  <si>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</si>
  <si>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</si>
  <si>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</si>
  <si>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</si>
  <si>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</si>
  <si>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</si>
  <si>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</si>
  <si>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</si>
  <si>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</si>
  <si>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</si>
  <si>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</si>
  <si>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</si>
  <si>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</si>
  <si>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</si>
  <si>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</si>
  <si>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</si>
  <si>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</si>
  <si>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</si>
  <si>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</si>
  <si>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</si>
  <si>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</si>
  <si>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</si>
  <si>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</si>
  <si>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</si>
  <si>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</si>
  <si>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</si>
  <si>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</si>
  <si>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</si>
  <si>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</si>
  <si>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</si>
  <si>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</si>
  <si>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</si>
  <si>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</si>
  <si>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</si>
  <si>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</si>
  <si>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</si>
  <si>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</si>
  <si>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</si>
  <si>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</si>
  <si>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</si>
  <si>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</si>
  <si>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</si>
  <si>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</si>
  <si>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</si>
  <si>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</si>
  <si>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</si>
  <si>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</si>
  <si>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</si>
  <si>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</si>
  <si>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</si>
  <si>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</si>
  <si>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</si>
  <si>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</si>
  <si>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</si>
  <si>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</si>
  <si>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</si>
  <si>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</si>
  <si>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</si>
  <si>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</si>
  <si>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</si>
  <si>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</si>
  <si>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</si>
  <si>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</si>
  <si>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</si>
  <si>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</si>
  <si>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</si>
  <si>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</si>
  <si>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</si>
  <si>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</si>
  <si>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</si>
  <si>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</si>
  <si>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</si>
  <si>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</si>
  <si>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</si>
  <si>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</si>
  <si>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</si>
  <si>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</si>
  <si>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</si>
  <si>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</si>
  <si>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</si>
  <si>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</si>
  <si>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</si>
  <si>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</si>
  <si>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</si>
  <si>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</si>
  <si>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</si>
  <si>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</si>
  <si>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</si>
  <si>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</si>
  <si>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</si>
  <si>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</si>
  <si>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</si>
  <si>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</si>
  <si>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</si>
  <si>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</si>
  <si>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</si>
  <si>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</si>
  <si>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</si>
  <si>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</si>
  <si>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</si>
  <si>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</si>
  <si>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</si>
  <si>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</si>
  <si>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</si>
  <si>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</si>
  <si>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</si>
  <si>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</si>
  <si>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</si>
  <si>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</si>
  <si>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</si>
  <si>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</si>
  <si>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</si>
  <si>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</si>
  <si>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</si>
  <si>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</si>
  <si>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</si>
  <si>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</si>
  <si>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</si>
  <si>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</si>
  <si>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</si>
  <si>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</si>
  <si>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</si>
  <si>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</si>
  <si>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</si>
  <si>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</si>
  <si>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</si>
  <si>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</si>
  <si>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</si>
  <si>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</si>
  <si>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</si>
  <si>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</si>
  <si>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</si>
  <si>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</si>
  <si>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</si>
  <si>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</si>
  <si>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</si>
  <si>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</si>
  <si>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</si>
  <si>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</si>
  <si>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</si>
  <si>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</si>
  <si>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</si>
  <si>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</si>
  <si>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</si>
  <si>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</si>
  <si>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</si>
  <si>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</si>
  <si>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</si>
  <si>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</si>
  <si>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</si>
  <si>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</si>
  <si>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</si>
  <si>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</si>
  <si>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</si>
  <si>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</si>
  <si>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</si>
  <si>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</si>
  <si>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</si>
  <si>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</si>
  <si>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</si>
  <si>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</si>
  <si>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</si>
  <si>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</si>
  <si>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</si>
  <si>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</si>
  <si>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</si>
  <si>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</si>
  <si>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</si>
  <si>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</si>
  <si>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</si>
  <si>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</si>
  <si>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</si>
  <si>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</si>
  <si>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</si>
  <si>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</si>
  <si>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</si>
  <si>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</si>
  <si>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</si>
  <si>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</si>
  <si>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</si>
  <si>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</si>
  <si>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</si>
  <si>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</si>
  <si>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</si>
  <si>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</si>
  <si>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</si>
  <si>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</si>
  <si>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</si>
  <si>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</si>
  <si>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</si>
  <si>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</si>
  <si>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</si>
  <si>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</si>
  <si>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</si>
  <si>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</si>
  <si>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</si>
  <si>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</si>
  <si>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</si>
  <si>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</si>
  <si>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</si>
  <si>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</si>
  <si>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</si>
  <si>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</si>
  <si>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</si>
  <si>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</si>
  <si>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</si>
  <si>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</si>
  <si>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</si>
  <si>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</si>
  <si>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</si>
  <si>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</si>
  <si>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</si>
  <si>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</si>
  <si>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</si>
  <si>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</si>
  <si>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</si>
  <si>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</si>
  <si>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</si>
  <si>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</si>
  <si>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</si>
  <si>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</si>
  <si>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</si>
  <si>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</si>
  <si>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</si>
  <si>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</si>
  <si>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</si>
  <si>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</si>
  <si>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</si>
  <si>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</si>
  <si>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</si>
  <si>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</si>
  <si>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</si>
  <si>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</si>
  <si>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</si>
  <si>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</si>
  <si>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</si>
  <si>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</si>
  <si>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</si>
  <si>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</si>
  <si>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</si>
  <si>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</si>
  <si>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</si>
  <si>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</si>
  <si>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</si>
  <si>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</si>
  <si>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</si>
  <si>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</si>
  <si>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</si>
  <si>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</si>
  <si>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</si>
  <si>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</si>
  <si>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</si>
  <si>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</si>
  <si>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</si>
  <si>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</si>
  <si>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</si>
  <si>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</si>
  <si>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</si>
  <si>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</si>
  <si>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</si>
  <si>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</si>
  <si>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</si>
  <si>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</si>
  <si>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</si>
  <si>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</si>
  <si>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</si>
  <si>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</si>
  <si>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</si>
  <si>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</si>
  <si>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</si>
  <si>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</si>
  <si>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</si>
  <si>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</si>
  <si>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</si>
  <si>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</si>
  <si>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</si>
  <si>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</si>
  <si>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</si>
  <si>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</si>
  <si>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</si>
  <si>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</si>
  <si>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</si>
  <si>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</si>
  <si>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</si>
  <si>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</si>
  <si>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</si>
  <si>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</si>
  <si>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</si>
  <si>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</si>
  <si>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</si>
  <si>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</si>
  <si>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</si>
  <si>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</si>
  <si>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</si>
  <si>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</si>
  <si>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</si>
  <si>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</si>
  <si>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</si>
  <si>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</si>
  <si>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</si>
  <si>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</si>
  <si>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</si>
  <si>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</si>
  <si>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</si>
  <si>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</si>
  <si>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</si>
  <si>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</si>
  <si>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</si>
  <si>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</si>
  <si>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</si>
  <si>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</si>
  <si>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</si>
  <si>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</si>
  <si>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</si>
  <si>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</si>
  <si>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</si>
  <si>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</si>
  <si>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</si>
  <si>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</si>
  <si>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</si>
  <si>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</si>
  <si>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</si>
  <si>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</si>
  <si>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</si>
  <si>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</si>
  <si>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</si>
  <si>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</si>
  <si>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</si>
  <si>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</si>
  <si>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</si>
  <si>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</si>
  <si>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</si>
  <si>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</si>
  <si>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</si>
  <si>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</si>
  <si>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</si>
  <si>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</si>
  <si>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</si>
  <si>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</si>
  <si>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</si>
  <si>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</si>
  <si>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</si>
  <si>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</si>
  <si>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</si>
  <si>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</si>
  <si>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</si>
  <si>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</si>
  <si>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</si>
  <si>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</si>
  <si>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</si>
  <si>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</si>
  <si>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</si>
  <si>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</si>
  <si>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</si>
  <si>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</si>
  <si>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</si>
  <si>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</si>
  <si>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</si>
  <si>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</si>
  <si>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</si>
  <si>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</si>
  <si>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</si>
  <si>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</si>
  <si>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</si>
  <si>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</si>
  <si>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</si>
  <si>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</si>
  <si>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</si>
  <si>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</si>
  <si>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</si>
  <si>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</si>
  <si>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</si>
  <si>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</si>
  <si>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</si>
  <si>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</si>
  <si>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</si>
  <si>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</si>
  <si>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</si>
  <si>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</si>
  <si>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</si>
  <si>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</si>
  <si>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</si>
  <si>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</si>
  <si>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</si>
  <si>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</si>
  <si>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</si>
  <si>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</si>
  <si>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</si>
  <si>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</si>
  <si>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</si>
  <si>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</si>
  <si>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</si>
  <si>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</si>
  <si>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</si>
  <si>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</si>
  <si>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</si>
  <si>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</si>
  <si>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</si>
  <si>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</si>
  <si>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</si>
  <si>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</si>
  <si>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</si>
  <si>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</si>
  <si>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</si>
  <si>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</si>
  <si>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</si>
  <si>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</si>
  <si>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</si>
  <si>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</si>
  <si>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</si>
  <si>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</si>
  <si>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</si>
  <si>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</si>
  <si>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</si>
  <si>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</si>
  <si>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</si>
  <si>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</si>
  <si>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</si>
  <si>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</si>
  <si>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</si>
  <si>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</si>
  <si>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</si>
  <si>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</si>
  <si>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</si>
  <si>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</si>
  <si>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</si>
  <si>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</si>
  <si>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</si>
  <si>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</si>
  <si>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</si>
  <si>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</si>
  <si>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</si>
  <si>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</si>
  <si>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</si>
  <si>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</si>
  <si>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</si>
  <si>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</si>
  <si>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</si>
  <si>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</si>
  <si>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</si>
  <si>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</si>
  <si>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</si>
  <si>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</si>
  <si>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</si>
  <si>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</si>
  <si>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</si>
  <si>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</si>
  <si>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</si>
  <si>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</si>
  <si>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</si>
  <si>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</si>
  <si>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</si>
  <si>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</si>
  <si>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</si>
  <si>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</si>
  <si>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</si>
  <si>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</si>
  <si>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</si>
  <si>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</si>
  <si>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</si>
  <si>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</si>
  <si>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</si>
  <si>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</si>
  <si>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</si>
  <si>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</si>
  <si>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</si>
  <si>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</si>
  <si>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</si>
  <si>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</si>
  <si>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</si>
  <si>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</si>
  <si>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</si>
  <si>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</si>
  <si>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</si>
  <si>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</si>
  <si>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</si>
  <si>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</si>
  <si>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</si>
  <si>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</si>
  <si>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</si>
  <si>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</si>
  <si>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</si>
  <si>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</si>
  <si>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</si>
  <si>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</si>
  <si>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</si>
  <si>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</si>
  <si>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</si>
  <si>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</si>
  <si>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</si>
  <si>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</si>
  <si>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</si>
  <si>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</si>
  <si>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</si>
  <si>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</si>
  <si>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</si>
  <si>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</si>
  <si>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</si>
  <si>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</si>
  <si>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</si>
  <si>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</si>
  <si>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</si>
  <si>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</si>
  <si>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</si>
  <si>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</si>
  <si>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</si>
  <si>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</si>
  <si>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</si>
  <si>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</si>
  <si>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</si>
  <si>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</si>
  <si>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</si>
  <si>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</si>
  <si>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</si>
  <si>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</si>
  <si>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</si>
  <si>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</si>
  <si>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</si>
  <si>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</si>
  <si>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</si>
  <si>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</si>
  <si>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</si>
  <si>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</si>
  <si>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</si>
  <si>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</si>
  <si>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</si>
  <si>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</si>
  <si>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</si>
  <si>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</si>
  <si>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</si>
  <si>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</si>
  <si>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</si>
  <si>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</si>
  <si>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</si>
  <si>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</si>
  <si>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</si>
  <si>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</si>
  <si>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</si>
  <si>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</si>
  <si>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</si>
  <si>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</si>
  <si>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</si>
  <si>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</si>
  <si>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</si>
  <si>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</si>
  <si>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</si>
  <si>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</si>
  <si>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</si>
  <si>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</si>
  <si>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</si>
  <si>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</si>
  <si>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</si>
  <si>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</si>
  <si>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</si>
  <si>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</si>
  <si>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</si>
  <si>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</si>
  <si>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</si>
  <si>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</si>
  <si>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</si>
  <si>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</si>
  <si>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</si>
  <si>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</si>
  <si>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</si>
  <si>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</si>
  <si>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</si>
  <si>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</si>
  <si>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</si>
  <si>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</si>
  <si>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</si>
  <si>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</si>
  <si>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</si>
  <si>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</si>
  <si>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</si>
  <si>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</si>
  <si>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</si>
  <si>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</si>
  <si>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</si>
  <si>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</si>
  <si>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</si>
  <si>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</si>
  <si>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</si>
  <si>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</si>
  <si>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</si>
  <si>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</si>
  <si>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</si>
  <si>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</si>
  <si>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</si>
  <si>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</si>
  <si>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</si>
  <si>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</si>
  <si>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</si>
  <si>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</si>
  <si>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</si>
  <si>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</si>
  <si>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</si>
  <si>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</si>
  <si>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</si>
  <si>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</si>
  <si>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</si>
  <si>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</si>
  <si>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</si>
  <si>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</si>
  <si>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</si>
  <si>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</si>
  <si>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</si>
  <si>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</si>
  <si>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</si>
  <si>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</si>
  <si>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</si>
  <si>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</si>
  <si>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</si>
  <si>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</si>
  <si>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</si>
  <si>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</si>
  <si>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</si>
  <si>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</si>
  <si>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</si>
  <si>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</si>
  <si>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</si>
  <si>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</si>
  <si>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</si>
  <si>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</si>
  <si>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</si>
  <si>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</si>
  <si>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</si>
  <si>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</si>
  <si>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</si>
  <si>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</si>
  <si>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</si>
  <si>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</si>
  <si>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</si>
  <si>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</si>
  <si>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</si>
  <si>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</si>
  <si>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</si>
  <si>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</si>
  <si>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</si>
  <si>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</si>
  <si>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</si>
  <si>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</si>
  <si>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</si>
  <si>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</si>
  <si>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</si>
  <si>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</si>
  <si>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</si>
  <si>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</si>
  <si>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</si>
  <si>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</si>
  <si>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</si>
  <si>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</si>
  <si>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</si>
  <si>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</si>
  <si>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</si>
  <si>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</si>
  <si>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</si>
  <si>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</si>
  <si>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</si>
  <si>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</si>
  <si>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</si>
  <si>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</si>
  <si>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</si>
  <si>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</si>
  <si>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</si>
  <si>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</si>
  <si>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</si>
  <si>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</si>
  <si>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</si>
  <si>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</si>
  <si>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</si>
  <si>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</si>
  <si>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</si>
  <si>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</si>
  <si>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</si>
  <si>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</si>
  <si>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</si>
  <si>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</si>
  <si>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</si>
  <si>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</si>
  <si>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</si>
  <si>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</si>
  <si>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</si>
  <si>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</si>
  <si>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</si>
  <si>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</si>
  <si>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</si>
  <si>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</si>
  <si>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</si>
  <si>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</si>
  <si>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</si>
  <si>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</si>
  <si>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</si>
  <si>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</si>
  <si>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</si>
  <si>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</si>
  <si>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</si>
  <si>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</si>
  <si>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</si>
  <si>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</si>
  <si>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</si>
  <si>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</si>
  <si>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</si>
  <si>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</si>
  <si>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</si>
  <si>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</si>
  <si>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</si>
  <si>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</si>
  <si>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</si>
  <si>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</si>
  <si>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</si>
  <si>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</si>
  <si>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</si>
  <si>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</si>
  <si>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</si>
  <si>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</si>
  <si>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</si>
  <si>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</si>
  <si>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</si>
  <si>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</si>
  <si>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</si>
  <si>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</si>
  <si>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</si>
  <si>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</si>
  <si>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</si>
  <si>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</si>
  <si>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</si>
  <si>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</si>
  <si>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</si>
  <si>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</si>
  <si>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</si>
  <si>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</si>
  <si>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</si>
  <si>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</si>
  <si>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</si>
  <si>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</si>
  <si>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</si>
  <si>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</si>
  <si>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</si>
  <si>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</si>
  <si>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</si>
  <si>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</si>
  <si>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</si>
  <si>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</si>
  <si>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</si>
  <si>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</si>
  <si>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</si>
  <si>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</si>
  <si>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</si>
  <si>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</si>
  <si>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</si>
  <si>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</si>
  <si>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</si>
  <si>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</si>
  <si>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</si>
  <si>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</si>
  <si>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</si>
  <si>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</si>
  <si>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</si>
  <si>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</si>
  <si>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</si>
  <si>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</si>
  <si>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</si>
  <si>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</si>
  <si>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</si>
  <si>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</si>
  <si>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</si>
  <si>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</si>
  <si>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</si>
  <si>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</si>
  <si>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</si>
  <si>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</si>
  <si>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</si>
  <si>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</si>
  <si>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</si>
  <si>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</si>
  <si>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</si>
  <si>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</si>
  <si>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</si>
  <si>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</si>
  <si>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</si>
  <si>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</si>
  <si>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</si>
  <si>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</si>
  <si>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</si>
  <si>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</si>
  <si>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</si>
  <si>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</si>
  <si>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</si>
  <si>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</si>
  <si>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</si>
  <si>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</si>
  <si>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</si>
  <si>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</si>
  <si>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</si>
  <si>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</si>
  <si>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</si>
  <si>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</si>
  <si>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</si>
  <si>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</si>
  <si>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</si>
  <si>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</si>
  <si>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</si>
  <si>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</si>
  <si>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</si>
  <si>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</si>
  <si>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</si>
  <si>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</si>
  <si>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</si>
  <si>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</si>
  <si>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</si>
  <si>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</si>
  <si>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</si>
  <si>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</si>
  <si>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</si>
  <si>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</si>
  <si>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</si>
  <si>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</si>
  <si>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</si>
  <si>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</si>
  <si>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</si>
  <si>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</si>
  <si>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</si>
  <si>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</si>
  <si>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</si>
  <si>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</si>
  <si>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</si>
  <si>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</si>
  <si>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</si>
  <si>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</si>
  <si>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</si>
  <si>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</si>
  <si>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</si>
  <si>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</si>
  <si>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</si>
  <si>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</si>
  <si>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</si>
  <si>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</si>
  <si>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</si>
  <si>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</si>
  <si>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</si>
  <si>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</si>
  <si>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</si>
  <si>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</si>
  <si>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</si>
  <si>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</si>
  <si>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</si>
  <si>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</si>
  <si>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</si>
  <si>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</si>
  <si>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</si>
  <si>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</si>
  <si>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</si>
  <si>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</si>
  <si>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</si>
  <si>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</si>
  <si>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</si>
  <si>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</si>
  <si>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</si>
  <si>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</si>
  <si>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</si>
  <si>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</si>
  <si>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</si>
  <si>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</si>
  <si>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</si>
  <si>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</si>
  <si>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</si>
  <si>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</si>
  <si>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</si>
  <si>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</si>
  <si>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</si>
  <si>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</si>
  <si>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</si>
  <si>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</si>
  <si>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</si>
  <si>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</si>
  <si>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</si>
  <si>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</si>
  <si>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</si>
  <si>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</si>
  <si>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</si>
  <si>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</si>
  <si>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</si>
  <si>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</si>
  <si>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</si>
  <si>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</si>
  <si>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</si>
  <si>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</si>
  <si>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</si>
  <si>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</si>
  <si>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</si>
  <si>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</si>
  <si>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</si>
  <si>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</si>
  <si>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</si>
  <si>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</si>
  <si>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</si>
  <si>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</si>
  <si>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</si>
  <si>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</si>
  <si>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</si>
  <si>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</si>
  <si>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</si>
  <si>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</si>
  <si>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</si>
  <si>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</si>
  <si>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</si>
  <si>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</si>
  <si>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</si>
  <si>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</si>
  <si>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</si>
  <si>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</si>
  <si>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</si>
  <si>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</si>
  <si>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</si>
  <si>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</si>
  <si>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</si>
  <si>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</si>
  <si>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</si>
  <si>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</si>
  <si>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</si>
  <si>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</si>
  <si>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</si>
  <si>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</si>
  <si>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</si>
  <si>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</si>
  <si>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</si>
  <si>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</si>
  <si>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</si>
  <si>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</si>
  <si>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</si>
  <si>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</si>
  <si>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</si>
  <si>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</si>
  <si>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</si>
  <si>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</si>
  <si>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</si>
  <si>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</si>
  <si>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</si>
  <si>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</si>
  <si>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</si>
  <si>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</si>
  <si>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</si>
  <si>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</si>
  <si>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</si>
  <si>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</si>
  <si>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</si>
  <si>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</si>
  <si>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</si>
  <si>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</si>
  <si>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</si>
  <si>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</si>
  <si>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</si>
  <si>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</si>
  <si>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</si>
  <si>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</si>
  <si>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</si>
  <si>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</si>
  <si>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</si>
  <si>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</si>
  <si>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</si>
  <si>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</si>
  <si>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</si>
  <si>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</si>
  <si>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</si>
  <si>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</si>
  <si>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</si>
  <si>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</si>
  <si>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</si>
  <si>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</si>
  <si>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</si>
  <si>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</si>
  <si>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</si>
  <si>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</si>
  <si>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</si>
  <si>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</si>
  <si>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</si>
  <si>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</si>
  <si>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</si>
  <si>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</si>
  <si>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</si>
  <si>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</si>
  <si>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</si>
  <si>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</si>
  <si>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</si>
  <si>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</si>
  <si>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</si>
  <si>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</si>
  <si>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</si>
  <si>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</si>
  <si>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</si>
  <si>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</si>
  <si>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</si>
  <si>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</si>
  <si>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</si>
  <si>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</si>
  <si>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</si>
  <si>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</si>
  <si>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</si>
  <si>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</si>
  <si>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</si>
  <si>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</si>
  <si>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</si>
  <si>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</si>
  <si>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</si>
  <si>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</si>
  <si>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</si>
  <si>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</si>
  <si>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</si>
  <si>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</si>
  <si>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</si>
  <si>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</si>
  <si>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</si>
  <si>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</si>
  <si>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</si>
  <si>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</si>
  <si>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</si>
  <si>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</si>
  <si>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</si>
  <si>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</si>
  <si>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</si>
  <si>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</si>
  <si>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</si>
  <si>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</si>
  <si>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</si>
  <si>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</si>
  <si>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</si>
  <si>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</si>
  <si>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</si>
  <si>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</si>
  <si>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</si>
  <si>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</si>
  <si>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</si>
  <si>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</si>
  <si>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</si>
  <si>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</si>
  <si>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</si>
  <si>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</si>
  <si>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</si>
  <si>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</si>
  <si>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</si>
  <si>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</si>
  <si>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</si>
  <si>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</si>
  <si>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</si>
  <si>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</si>
  <si>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</si>
  <si>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</si>
  <si>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</si>
  <si>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</si>
  <si>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</si>
  <si>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</si>
  <si>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</si>
  <si>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</si>
  <si>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</si>
  <si>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</si>
  <si>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</si>
  <si>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</si>
  <si>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</si>
  <si>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</si>
  <si>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</si>
  <si>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</si>
  <si>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</si>
  <si>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</si>
  <si>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</si>
  <si>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</si>
  <si>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</si>
  <si>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</si>
  <si>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</si>
  <si>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</si>
  <si>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</si>
  <si>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</si>
  <si>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</si>
  <si>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</si>
  <si>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</si>
  <si>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</si>
  <si>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</si>
  <si>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</si>
  <si>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</si>
  <si>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</si>
  <si>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</si>
  <si>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</si>
  <si>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</si>
  <si>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</si>
  <si>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</si>
  <si>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</si>
  <si>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</si>
  <si>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</si>
  <si>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</si>
  <si>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</si>
  <si>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</si>
  <si>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</si>
  <si>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</si>
  <si>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</si>
  <si>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</si>
  <si>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</si>
  <si>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</si>
  <si>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</si>
  <si>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</si>
  <si>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</si>
  <si>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</si>
  <si>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</si>
  <si>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</si>
  <si>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</si>
  <si>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</si>
  <si>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</si>
  <si>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</si>
  <si>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</si>
  <si>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</si>
  <si>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</si>
  <si>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</si>
  <si>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</si>
  <si>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</si>
  <si>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</si>
  <si>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</si>
  <si>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</si>
  <si>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</si>
  <si>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</si>
  <si>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</si>
  <si>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</si>
  <si>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</si>
  <si>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</si>
  <si>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</si>
  <si>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</si>
  <si>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</si>
  <si>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</si>
  <si>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</si>
  <si>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</si>
  <si>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</si>
  <si>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</si>
  <si>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</si>
  <si>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</si>
  <si>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</si>
  <si>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</si>
  <si>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</si>
  <si>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</si>
  <si>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</si>
  <si>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</si>
  <si>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</si>
  <si>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</si>
  <si>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</si>
  <si>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</si>
  <si>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</si>
  <si>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</si>
  <si>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</si>
  <si>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</si>
  <si>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</si>
  <si>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</si>
  <si>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</si>
  <si>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</si>
  <si>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</si>
  <si>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</si>
  <si>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</si>
  <si>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</si>
  <si>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</si>
  <si>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</si>
  <si>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</si>
  <si>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</si>
  <si>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</si>
  <si>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</si>
  <si>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</si>
  <si>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</si>
  <si>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</si>
  <si>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</si>
  <si>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</si>
  <si>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</si>
  <si>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</si>
  <si>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</si>
  <si>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</si>
  <si>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</si>
  <si>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</si>
  <si>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</si>
  <si>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</si>
  <si>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</si>
  <si>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</si>
  <si>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</si>
  <si>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</si>
  <si>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</si>
  <si>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</si>
  <si>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</si>
  <si>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</si>
  <si>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</si>
  <si>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</si>
  <si>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</si>
  <si>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</si>
  <si>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</si>
  <si>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</si>
  <si>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</si>
  <si>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</si>
  <si>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</si>
  <si>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</si>
  <si>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</si>
  <si>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</si>
  <si>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</si>
  <si>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</si>
  <si>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</si>
  <si>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</si>
  <si>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</si>
  <si>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</si>
  <si>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</si>
  <si>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</si>
  <si>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</si>
  <si>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</si>
  <si>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</si>
  <si>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</si>
  <si>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</si>
  <si>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</si>
  <si>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</si>
  <si>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</si>
  <si>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</si>
  <si>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</si>
  <si>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</si>
  <si>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</si>
  <si>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</si>
  <si>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</si>
  <si>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</si>
  <si>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</si>
  <si>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</si>
  <si>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</si>
  <si>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</si>
  <si>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</si>
  <si>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</si>
  <si>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</si>
  <si>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</si>
  <si>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</si>
  <si>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</si>
  <si>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</si>
  <si>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</si>
  <si>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</si>
  <si>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</si>
  <si>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</si>
  <si>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</si>
  <si>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</si>
  <si>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</si>
  <si>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</si>
  <si>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</si>
  <si>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</si>
  <si>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</si>
  <si>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</si>
  <si>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</si>
  <si>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</si>
  <si>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</si>
  <si>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</si>
  <si>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</si>
  <si>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</si>
  <si>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</si>
  <si>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</si>
  <si>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</si>
  <si>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</si>
  <si>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</si>
  <si>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</si>
  <si>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</si>
  <si>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</si>
  <si>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</si>
  <si>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</si>
  <si>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</si>
  <si>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</si>
  <si>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</si>
  <si>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</si>
  <si>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</si>
  <si>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</si>
  <si>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</si>
  <si>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</si>
  <si>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</si>
  <si>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</si>
  <si>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</si>
  <si>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</si>
  <si>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</si>
  <si>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</si>
  <si>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</si>
  <si>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</si>
  <si>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</si>
  <si>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</si>
  <si>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</si>
  <si>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</si>
  <si>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</si>
  <si>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</si>
  <si>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</si>
  <si>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</si>
  <si>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</si>
  <si>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</si>
  <si>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</si>
  <si>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</si>
  <si>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</si>
  <si>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</si>
  <si>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</si>
  <si>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</si>
  <si>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</si>
  <si>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</si>
  <si>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</si>
  <si>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</si>
  <si>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</si>
  <si>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</si>
  <si>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</si>
  <si>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</si>
  <si>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</si>
  <si>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</si>
  <si>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</si>
  <si>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</si>
  <si>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</si>
  <si>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</si>
  <si>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</si>
  <si>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</si>
  <si>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</si>
  <si>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</si>
  <si>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</si>
  <si>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</si>
  <si>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</si>
  <si>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</si>
  <si>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</si>
  <si>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</si>
  <si>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</si>
  <si>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</si>
  <si>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</si>
  <si>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</si>
  <si>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</si>
  <si>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</si>
  <si>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</si>
  <si>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</si>
  <si>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</si>
  <si>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</si>
  <si>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</si>
  <si>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</si>
  <si>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</si>
  <si>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</si>
  <si>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</si>
  <si>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</si>
  <si>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</si>
  <si>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</si>
  <si>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</si>
  <si>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</si>
  <si>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</si>
  <si>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</si>
  <si>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</si>
  <si>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</si>
  <si>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</si>
  <si>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</si>
  <si>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</si>
  <si>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</si>
  <si>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</si>
  <si>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</si>
  <si>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</si>
  <si>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</si>
  <si>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</si>
  <si>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</si>
  <si>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</si>
  <si>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</si>
  <si>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</si>
  <si>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</si>
  <si>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</si>
  <si>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</si>
  <si>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</si>
  <si>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</si>
  <si>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</si>
  <si>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</si>
  <si>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</si>
  <si>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</si>
  <si>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</si>
  <si>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</si>
  <si>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</si>
  <si>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</si>
  <si>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</si>
  <si>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</si>
  <si>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</si>
  <si>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</si>
  <si>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</si>
  <si>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</si>
  <si>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</si>
  <si>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</si>
  <si>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</si>
  <si>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</si>
  <si>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</si>
  <si>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</si>
  <si>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</si>
  <si>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</si>
  <si>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</si>
  <si>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</si>
  <si>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</si>
  <si>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</si>
  <si>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</si>
  <si>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</si>
  <si>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</si>
  <si>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</si>
  <si>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</si>
  <si>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</si>
  <si>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</si>
  <si>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</si>
  <si>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</si>
  <si>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</si>
  <si>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</si>
  <si>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</si>
  <si>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</si>
  <si>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</si>
  <si>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</si>
  <si>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</si>
  <si>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</si>
  <si>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</si>
  <si>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</si>
  <si>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</si>
  <si>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</si>
  <si>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</si>
  <si>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</si>
  <si>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</si>
  <si>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</si>
  <si>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</si>
  <si>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</si>
  <si>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</si>
  <si>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</si>
  <si>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</si>
  <si>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</si>
  <si>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</si>
  <si>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</si>
  <si>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</si>
  <si>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</si>
  <si>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</si>
  <si>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</si>
  <si>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</si>
  <si>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</si>
  <si>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</si>
  <si>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</si>
  <si>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</si>
  <si>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</si>
  <si>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</si>
  <si>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</si>
  <si>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</si>
  <si>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</si>
  <si>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</si>
  <si>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</si>
  <si>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</si>
  <si>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</si>
  <si>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</si>
  <si>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</si>
  <si>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</si>
  <si>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</si>
  <si>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</si>
  <si>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</si>
  <si>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</si>
  <si>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</si>
  <si>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</si>
  <si>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</si>
  <si>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</si>
  <si>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</si>
  <si>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</si>
  <si>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</si>
  <si>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</si>
  <si>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</si>
  <si>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</si>
  <si>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</si>
  <si>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</si>
  <si>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</si>
  <si>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</si>
  <si>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</si>
  <si>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</si>
  <si>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</si>
  <si>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</si>
  <si>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</si>
  <si>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</si>
  <si>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</si>
  <si>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</si>
  <si>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</si>
  <si>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</si>
  <si>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</si>
  <si>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</si>
  <si>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</si>
  <si>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</si>
  <si>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</si>
  <si>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</si>
  <si>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</si>
  <si>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</si>
  <si>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</si>
  <si>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</si>
  <si>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</si>
  <si>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</si>
  <si>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</si>
  <si>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</si>
  <si>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</si>
  <si>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</si>
  <si>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</si>
  <si>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</si>
  <si>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</si>
  <si>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</si>
  <si>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</si>
  <si>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</si>
  <si>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</si>
  <si>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</si>
  <si>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</si>
  <si>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</si>
  <si>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</si>
  <si>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</si>
  <si>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</si>
  <si>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</si>
  <si>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</si>
  <si>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</si>
  <si>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</si>
  <si>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</si>
  <si>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</si>
  <si>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</si>
  <si>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</si>
  <si>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</si>
  <si>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</si>
  <si>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</si>
  <si>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</si>
  <si>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</si>
  <si>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</si>
  <si>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</si>
  <si>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</si>
  <si>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</si>
  <si>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</si>
  <si>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</si>
  <si>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</si>
  <si>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</si>
  <si>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</si>
  <si>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</si>
  <si>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</si>
  <si>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</si>
  <si>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</si>
  <si>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</si>
  <si>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</si>
  <si>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</si>
  <si>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</si>
  <si>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</si>
  <si>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</si>
  <si>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</si>
  <si>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</si>
  <si>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</si>
  <si>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</si>
  <si>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</si>
  <si>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</si>
  <si>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</si>
  <si>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</si>
  <si>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</si>
  <si>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</si>
  <si>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</si>
  <si>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</si>
  <si>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</si>
  <si>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</si>
  <si>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</si>
  <si>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</si>
  <si>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</si>
  <si>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</si>
  <si>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</si>
  <si>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</si>
  <si>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</si>
  <si>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</si>
  <si>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</si>
  <si>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</si>
  <si>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</si>
  <si>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</si>
  <si>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</si>
  <si>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</si>
  <si>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</si>
  <si>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</si>
  <si>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</si>
  <si>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</si>
  <si>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</si>
  <si>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</si>
  <si>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</si>
  <si>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</si>
  <si>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</si>
  <si>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</si>
  <si>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</si>
  <si>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</si>
  <si>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</si>
  <si>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</si>
  <si>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</si>
  <si>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</si>
  <si>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</si>
  <si>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</si>
  <si>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</si>
  <si>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</si>
  <si>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</si>
  <si>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</si>
  <si>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</si>
  <si>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</si>
  <si>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</si>
  <si>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</si>
  <si>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</si>
  <si>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</si>
  <si>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</si>
  <si>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</si>
  <si>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</si>
  <si>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</si>
  <si>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</si>
  <si>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</si>
  <si>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</si>
  <si>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</si>
  <si>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</si>
  <si>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</si>
  <si>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</si>
  <si>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</si>
  <si>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</si>
  <si>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</si>
  <si>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</si>
  <si>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</si>
  <si>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</si>
  <si>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</si>
  <si>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</si>
  <si>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</si>
  <si>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</si>
  <si>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</si>
  <si>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</si>
  <si>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</si>
  <si>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</si>
  <si>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</si>
  <si>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</si>
  <si>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</si>
  <si>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</si>
  <si>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</si>
  <si>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</si>
  <si>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</si>
  <si>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</si>
  <si>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</si>
  <si>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</si>
  <si>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</si>
  <si>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</si>
  <si>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</si>
  <si>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</si>
  <si>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</si>
  <si>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</si>
  <si>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</si>
  <si>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</si>
  <si>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</si>
  <si>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</si>
  <si>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</si>
  <si>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</si>
  <si>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</si>
  <si>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</si>
  <si>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</si>
  <si>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</si>
  <si>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</si>
  <si>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</si>
  <si>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</si>
  <si>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</si>
  <si>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</si>
  <si>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</si>
  <si>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</si>
  <si>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</si>
  <si>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</si>
  <si>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</si>
  <si>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</si>
  <si>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</si>
  <si>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</si>
  <si>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</si>
  <si>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</si>
  <si>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</si>
  <si>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</si>
  <si>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</si>
  <si>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</si>
  <si>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</si>
  <si>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</si>
  <si>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</si>
  <si>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</si>
  <si>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</si>
  <si>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</si>
  <si>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</si>
  <si>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</si>
  <si>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</si>
  <si>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</si>
  <si>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</si>
  <si>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</si>
  <si>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</si>
  <si>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</si>
  <si>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</si>
  <si>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</si>
  <si>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</si>
  <si>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</si>
  <si>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</si>
  <si>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</si>
  <si>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</si>
  <si>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</si>
  <si>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</si>
  <si>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</si>
  <si>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</si>
  <si>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</si>
  <si>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</si>
  <si>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</si>
  <si>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</si>
  <si>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</si>
  <si>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</si>
  <si>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</si>
  <si>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</si>
  <si>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</si>
  <si>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</si>
  <si>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</si>
  <si>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</si>
  <si>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</si>
  <si>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</si>
  <si>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</si>
  <si>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</si>
  <si>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</si>
  <si>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</si>
  <si>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</si>
  <si>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</si>
  <si>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</si>
  <si>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</si>
  <si>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</si>
  <si>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</si>
  <si>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</si>
  <si>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</si>
  <si>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</si>
  <si>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</si>
  <si>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</si>
  <si>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</si>
  <si>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</si>
  <si>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</si>
  <si>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</si>
  <si>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</si>
  <si>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</si>
  <si>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</si>
  <si>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</si>
  <si>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</si>
  <si>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</si>
  <si>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</si>
  <si>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</si>
  <si>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</si>
  <si>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</si>
  <si>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</si>
  <si>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</si>
  <si>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</si>
  <si>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</si>
  <si>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</si>
  <si>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</si>
  <si>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</si>
  <si>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</si>
  <si>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</si>
  <si>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</si>
  <si>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</si>
  <si>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</si>
  <si>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</si>
  <si>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</si>
  <si>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</si>
  <si>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</si>
  <si>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</si>
  <si>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</si>
  <si>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</si>
  <si>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</si>
  <si>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</si>
  <si>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</si>
  <si>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</si>
  <si>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</si>
  <si>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</si>
  <si>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</si>
  <si>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</si>
  <si>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</si>
  <si>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</si>
  <si>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</si>
  <si>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</si>
  <si>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</si>
  <si>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</si>
  <si>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</si>
  <si>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</si>
  <si>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</si>
  <si>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</si>
  <si>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</si>
  <si>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</si>
  <si>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</si>
  <si>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</si>
  <si>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</si>
  <si>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</si>
  <si>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</si>
  <si>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</si>
  <si>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</si>
  <si>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</si>
  <si>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</si>
  <si>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</si>
  <si>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</si>
  <si>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</si>
  <si>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</si>
  <si>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</si>
  <si>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</si>
  <si>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</si>
  <si>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</si>
  <si>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</si>
  <si>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</si>
  <si>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</si>
  <si>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</si>
  <si>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</si>
  <si>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</si>
  <si>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</si>
  <si>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</si>
  <si>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</si>
  <si>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</si>
  <si>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</si>
  <si>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</si>
  <si>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</si>
  <si>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</si>
  <si>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</si>
  <si>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</si>
  <si>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</si>
  <si>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</si>
  <si>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</si>
  <si>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</si>
  <si>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</si>
  <si>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</si>
  <si>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</si>
  <si>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</si>
  <si>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</si>
  <si>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</si>
  <si>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</si>
  <si>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</si>
  <si>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</si>
  <si>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</si>
  <si>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</si>
  <si>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</si>
  <si>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</si>
  <si>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</si>
  <si>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</si>
  <si>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</si>
  <si>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</si>
  <si>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</si>
  <si>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</si>
  <si>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</si>
  <si>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</si>
  <si>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</si>
  <si>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</si>
  <si>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</si>
  <si>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</si>
  <si>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</si>
  <si>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</si>
  <si>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</si>
  <si>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</si>
  <si>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</si>
  <si>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</si>
  <si>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</si>
  <si>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</si>
  <si>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</si>
  <si>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</si>
  <si>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</si>
  <si>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</si>
  <si>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</si>
  <si>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</si>
  <si>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</si>
  <si>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</si>
  <si>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</si>
  <si>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</si>
  <si>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</si>
  <si>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</si>
  <si>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</si>
  <si>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</si>
  <si>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</si>
  <si>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</si>
  <si>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</si>
  <si>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</si>
  <si>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</si>
  <si>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</si>
  <si>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</si>
  <si>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</si>
  <si>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</si>
  <si>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</si>
  <si>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</si>
  <si>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</si>
  <si>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</si>
  <si>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</si>
  <si>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</si>
  <si>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</si>
  <si>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</si>
  <si>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</si>
  <si>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</si>
  <si>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</si>
  <si>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</si>
  <si>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</si>
  <si>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</si>
  <si>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</si>
  <si>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</si>
  <si>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</si>
  <si>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</si>
  <si>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</si>
  <si>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</si>
  <si>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</si>
  <si>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</si>
  <si>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</si>
  <si>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</si>
  <si>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</si>
  <si>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</si>
  <si>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</si>
  <si>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</si>
  <si>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</si>
  <si>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</si>
  <si>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</si>
  <si>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</si>
  <si>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</si>
  <si>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</si>
  <si>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</si>
  <si>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</si>
  <si>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</si>
  <si>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</si>
  <si>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</si>
  <si>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</si>
  <si>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</si>
  <si>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</si>
  <si>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</si>
  <si>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</si>
  <si>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</si>
  <si>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</si>
  <si>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</si>
  <si>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</si>
  <si>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</si>
  <si>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</si>
  <si>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</si>
  <si>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</si>
  <si>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</si>
  <si>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</si>
  <si>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</si>
  <si>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</si>
  <si>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</si>
  <si>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</si>
  <si>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</si>
  <si>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</si>
  <si>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</si>
  <si>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</si>
  <si>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</si>
  <si>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</si>
  <si>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</si>
  <si>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</si>
  <si>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</si>
  <si>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</si>
  <si>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</si>
  <si>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</si>
  <si>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</si>
  <si>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</si>
  <si>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</si>
  <si>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</si>
  <si>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</si>
  <si>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</si>
  <si>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</si>
  <si>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</si>
  <si>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</si>
  <si>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</si>
  <si>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</si>
  <si>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</si>
  <si>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</si>
  <si>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</si>
  <si>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</si>
  <si>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</si>
  <si>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</si>
  <si>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</si>
  <si>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</si>
  <si>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</si>
  <si>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</si>
  <si>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</si>
  <si>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</si>
  <si>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</si>
  <si>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</si>
  <si>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</si>
  <si>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</si>
  <si>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</si>
  <si>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</si>
  <si>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</si>
  <si>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</si>
  <si>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</si>
  <si>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</si>
  <si>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</si>
  <si>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</si>
  <si>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</si>
  <si>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</si>
  <si>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</si>
  <si>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</si>
  <si>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</si>
  <si>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</si>
  <si>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</si>
  <si>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</si>
  <si>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</si>
  <si>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</si>
  <si>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</si>
  <si>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</si>
  <si>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</si>
  <si>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</si>
  <si>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</si>
  <si>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</si>
  <si>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</si>
  <si>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</si>
  <si>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</si>
  <si>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</si>
  <si>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</si>
  <si>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</si>
  <si>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</si>
  <si>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</si>
  <si>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</si>
  <si>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</si>
  <si>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</si>
  <si>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</si>
  <si>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</si>
  <si>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</si>
  <si>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</si>
  <si>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</si>
  <si>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</si>
  <si>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</si>
  <si>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</si>
  <si>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</si>
  <si>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</si>
  <si>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</si>
  <si>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</si>
  <si>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</si>
  <si>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</si>
  <si>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</si>
  <si>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</si>
  <si>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</si>
  <si>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</si>
  <si>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</si>
  <si>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</si>
  <si>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</si>
  <si>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</si>
  <si>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</si>
  <si>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</si>
  <si>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</si>
  <si>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</si>
  <si>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</si>
  <si>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</si>
  <si>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</si>
  <si>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</si>
  <si>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</si>
  <si>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</si>
  <si>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</si>
  <si>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</si>
  <si>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</si>
  <si>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</si>
  <si>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</si>
  <si>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</si>
  <si>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</si>
  <si>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</si>
  <si>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</si>
  <si>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</si>
  <si>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</si>
  <si>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</si>
  <si>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</si>
  <si>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</si>
  <si>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</si>
  <si>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</si>
  <si>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</si>
  <si>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</si>
  <si>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</si>
  <si>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</si>
  <si>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</si>
  <si>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</si>
  <si>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</si>
  <si>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</si>
  <si>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</si>
  <si>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</si>
  <si>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</si>
  <si>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</si>
  <si>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</si>
  <si>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</si>
  <si>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</si>
  <si>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</si>
  <si>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</si>
  <si>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</si>
  <si>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</si>
  <si>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</si>
  <si>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</si>
  <si>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</si>
  <si>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</si>
  <si>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</si>
  <si>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</si>
  <si>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</si>
  <si>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</si>
  <si>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</si>
  <si>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</si>
  <si>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</si>
  <si>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</si>
  <si>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</si>
  <si>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</si>
  <si>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</si>
  <si>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</si>
  <si>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</si>
  <si>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</si>
  <si>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</si>
  <si>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</si>
  <si>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</si>
  <si>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</si>
  <si>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</si>
  <si>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</si>
  <si>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</si>
  <si>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</si>
  <si>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</si>
  <si>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</si>
  <si>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</si>
  <si>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</si>
  <si>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</si>
  <si>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</si>
  <si>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</si>
  <si>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</si>
  <si>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</si>
  <si>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</si>
  <si>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</si>
  <si>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</si>
  <si>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</si>
  <si>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</si>
  <si>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</si>
  <si>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</si>
  <si>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</si>
  <si>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</si>
  <si>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</si>
  <si>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</si>
  <si>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</si>
  <si>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</si>
  <si>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</si>
  <si>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</si>
  <si>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</si>
  <si>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</si>
  <si>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</si>
  <si>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</si>
  <si>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</si>
  <si>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</si>
  <si>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</si>
  <si>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</si>
  <si>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</si>
  <si>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</si>
  <si>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</si>
  <si>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</si>
  <si>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</si>
  <si>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</si>
  <si>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</si>
  <si>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</si>
  <si>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</si>
  <si>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</si>
  <si>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</si>
  <si>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</si>
  <si>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</si>
  <si>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</si>
  <si>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</si>
  <si>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</si>
  <si>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</si>
  <si>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</si>
  <si>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</si>
  <si>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</si>
  <si>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</si>
  <si>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</si>
  <si>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</si>
  <si>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</si>
  <si>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</si>
  <si>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</si>
  <si>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</si>
  <si>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</si>
  <si>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</si>
  <si>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</si>
  <si>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</si>
  <si>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</si>
  <si>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</si>
  <si>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</si>
  <si>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</si>
  <si>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</si>
  <si>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</si>
  <si>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</si>
  <si>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</si>
  <si>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</si>
  <si>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</si>
  <si>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</si>
  <si>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</si>
  <si>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</si>
  <si>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</si>
  <si>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</si>
  <si>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</si>
  <si>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</si>
  <si>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</si>
  <si>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</si>
  <si>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</si>
  <si>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</si>
  <si>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</si>
  <si>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</si>
  <si>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</si>
  <si>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</si>
  <si>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</si>
  <si>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</si>
  <si>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</si>
  <si>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</si>
  <si>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</si>
  <si>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</si>
  <si>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</si>
  <si>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</si>
  <si>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</si>
  <si>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</si>
  <si>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</si>
  <si>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</si>
  <si>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</si>
  <si>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</si>
  <si>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</si>
  <si>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</si>
  <si>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</si>
  <si>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</si>
  <si>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</si>
  <si>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</si>
  <si>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</si>
  <si>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</si>
  <si>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</si>
  <si>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</si>
  <si>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</si>
  <si>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</si>
  <si>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</si>
  <si>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</si>
  <si>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</si>
  <si>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</si>
  <si>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</si>
  <si>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</si>
  <si>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</si>
  <si>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</si>
  <si>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</si>
  <si>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</si>
  <si>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</si>
  <si>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</si>
  <si>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</si>
  <si>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</si>
  <si>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</si>
  <si>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</si>
  <si>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</si>
  <si>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</si>
  <si>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</si>
  <si>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</si>
  <si>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</si>
  <si>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</si>
  <si>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</si>
  <si>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</si>
  <si>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</si>
  <si>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</si>
  <si>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</si>
  <si>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</si>
  <si>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</si>
  <si>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</si>
  <si>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</si>
  <si>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</si>
  <si>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</si>
  <si>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</si>
  <si>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</si>
  <si>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</si>
  <si>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</si>
  <si>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</si>
  <si>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</si>
  <si>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</si>
  <si>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</si>
  <si>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</si>
  <si>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</si>
  <si>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</si>
  <si>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</si>
  <si>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</si>
  <si>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</si>
  <si>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</si>
  <si>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</si>
  <si>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</si>
  <si>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</si>
  <si>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</si>
  <si>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</si>
  <si>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</si>
  <si>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</si>
  <si>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</si>
  <si>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</si>
  <si>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</si>
  <si>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</si>
  <si>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</si>
  <si>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</si>
  <si>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</si>
  <si>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</si>
  <si>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</si>
  <si>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</si>
  <si>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</si>
  <si>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</si>
  <si>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</si>
  <si>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</si>
  <si>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</si>
  <si>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</si>
  <si>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</si>
  <si>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</si>
  <si>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</si>
  <si>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</si>
  <si>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</si>
  <si>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</si>
  <si>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</si>
  <si>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</si>
  <si>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</si>
  <si>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</si>
  <si>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</si>
  <si>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</si>
  <si>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</si>
  <si>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</si>
  <si>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</si>
  <si>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</si>
  <si>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</si>
  <si>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</si>
  <si>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</si>
  <si>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</si>
  <si>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</si>
  <si>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</si>
  <si>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</si>
  <si>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</si>
  <si>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</si>
  <si>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</si>
  <si>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</si>
  <si>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</si>
  <si>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</si>
  <si>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</si>
  <si>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</si>
  <si>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</si>
  <si>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</si>
  <si>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</si>
  <si>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</si>
  <si>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</si>
  <si>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</si>
  <si>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</si>
  <si>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</si>
  <si>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</si>
  <si>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</si>
  <si>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</si>
  <si>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</si>
  <si>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</si>
  <si>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</si>
  <si>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</si>
  <si>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</si>
  <si>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</si>
  <si>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</si>
  <si>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</si>
  <si>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</si>
  <si>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</si>
  <si>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</si>
  <si>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</si>
  <si>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</si>
  <si>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</si>
  <si>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</si>
  <si>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</si>
  <si>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</si>
  <si>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</si>
  <si>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</si>
  <si>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</si>
  <si>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</si>
  <si>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</si>
  <si>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</si>
  <si>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</si>
  <si>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</si>
  <si>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</si>
  <si>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</si>
  <si>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</si>
  <si>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</si>
  <si>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</si>
  <si>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</si>
  <si>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</si>
  <si>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</si>
  <si>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</si>
  <si>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</si>
  <si>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</si>
  <si>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</si>
  <si>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</si>
  <si>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</si>
  <si>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</si>
  <si>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</si>
  <si>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</si>
  <si>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</si>
  <si>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</si>
  <si>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</si>
  <si>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</si>
  <si>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</si>
  <si>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</si>
  <si>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</si>
  <si>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</si>
  <si>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</si>
  <si>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</si>
  <si>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</si>
  <si>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</si>
  <si>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</si>
  <si>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</si>
  <si>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</si>
  <si>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</si>
  <si>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</si>
  <si>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</si>
  <si>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</si>
  <si>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</si>
  <si>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</si>
  <si>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</si>
  <si>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</si>
  <si>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</si>
  <si>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</si>
  <si>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</si>
  <si>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</si>
  <si>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</si>
  <si>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</si>
  <si>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</si>
  <si>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</si>
  <si>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</si>
  <si>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</si>
  <si>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</si>
  <si>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</si>
  <si>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</si>
  <si>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</si>
  <si>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</si>
  <si>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</si>
  <si>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</si>
  <si>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</si>
  <si>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</si>
  <si>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</si>
  <si>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</si>
  <si>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</si>
  <si>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</si>
  <si>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</si>
  <si>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</si>
  <si>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</si>
  <si>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</si>
  <si>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</si>
  <si>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</si>
  <si>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</si>
  <si>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</si>
  <si>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</si>
  <si>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</si>
  <si>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</si>
  <si>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</si>
  <si>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</si>
  <si>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</si>
  <si>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</si>
  <si>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</si>
  <si>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</si>
  <si>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</si>
  <si>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</si>
  <si>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</si>
  <si>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</si>
  <si>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</si>
  <si>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</si>
  <si>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</si>
  <si>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</si>
  <si>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</si>
  <si>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</si>
  <si>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</si>
  <si>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</si>
  <si>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</si>
  <si>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</si>
  <si>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</si>
  <si>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</si>
  <si>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</si>
  <si>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</si>
  <si>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</si>
  <si>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</si>
  <si>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</si>
  <si>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</si>
  <si>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</si>
  <si>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</si>
  <si>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</si>
  <si>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</si>
  <si>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</si>
  <si>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</si>
  <si>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</si>
  <si>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</si>
  <si>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</si>
  <si>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</si>
  <si>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</si>
  <si>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</si>
  <si>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</si>
  <si>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</si>
  <si>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</si>
  <si>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</si>
  <si>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</si>
  <si>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</si>
  <si>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</si>
  <si>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</si>
  <si>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</si>
  <si>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</si>
  <si>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</si>
  <si>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</si>
  <si>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</si>
  <si>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</si>
  <si>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</si>
  <si>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</si>
  <si>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</si>
  <si>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</si>
  <si>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</si>
  <si>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</si>
  <si>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</si>
  <si>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</si>
  <si>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</si>
  <si>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</si>
  <si>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</si>
  <si>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</si>
  <si>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</si>
  <si>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</si>
  <si>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</si>
  <si>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</si>
  <si>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</si>
  <si>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</si>
  <si>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</si>
  <si>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</si>
  <si>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</si>
  <si>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</si>
  <si>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</si>
  <si>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</si>
  <si>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</si>
  <si>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</si>
  <si>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</si>
  <si>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</si>
  <si>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</si>
  <si>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</si>
  <si>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</si>
  <si>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</si>
  <si>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</si>
  <si>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</si>
  <si>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</si>
  <si>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</si>
  <si>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</si>
  <si>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</si>
  <si>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</si>
  <si>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</si>
  <si>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</si>
  <si>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</si>
  <si>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</si>
  <si>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</si>
  <si>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</si>
  <si>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</si>
  <si>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</si>
  <si>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</si>
  <si>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</si>
  <si>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</si>
  <si>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</si>
  <si>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</si>
  <si>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</si>
  <si>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</si>
  <si>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</si>
  <si>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</si>
  <si>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</si>
  <si>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</si>
  <si>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</si>
  <si>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</si>
  <si>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</si>
  <si>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</si>
  <si>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</si>
  <si>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</si>
  <si>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</si>
  <si>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</si>
  <si>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</si>
  <si>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</si>
  <si>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</si>
  <si>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</si>
  <si>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</si>
  <si>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</si>
  <si>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</si>
  <si>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</si>
  <si>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</si>
  <si>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</si>
  <si>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</si>
  <si>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</si>
  <si>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</si>
  <si>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</si>
  <si>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</si>
  <si>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</si>
  <si>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</si>
  <si>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</si>
  <si>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</si>
  <si>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</si>
  <si>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</si>
  <si>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</si>
  <si>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</si>
  <si>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</si>
  <si>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</si>
  <si>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</si>
  <si>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</si>
  <si>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</si>
  <si>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</si>
  <si>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</si>
  <si>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</si>
  <si>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</si>
  <si>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</si>
  <si>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</si>
  <si>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</si>
  <si>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</si>
  <si>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</si>
  <si>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</si>
  <si>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</si>
  <si>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</si>
  <si>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</si>
  <si>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</si>
  <si>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</si>
  <si>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</si>
  <si>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</si>
  <si>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</si>
  <si>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</si>
  <si>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</si>
  <si>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</si>
  <si>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</si>
  <si>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</si>
  <si>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</si>
  <si>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</si>
  <si>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</si>
  <si>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</si>
  <si>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</si>
  <si>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</si>
  <si>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</si>
  <si>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</si>
  <si>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</si>
  <si>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</si>
  <si>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</si>
  <si>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</si>
  <si>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</si>
  <si>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</si>
  <si>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</si>
  <si>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</si>
  <si>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</si>
  <si>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</si>
  <si>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</si>
  <si>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</si>
  <si>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</si>
  <si>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</si>
  <si>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</si>
  <si>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</si>
  <si>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</si>
  <si>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</si>
  <si>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</si>
  <si>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</si>
  <si>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</si>
  <si>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</si>
  <si>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</si>
  <si>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</si>
  <si>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</si>
  <si>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</si>
  <si>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</si>
  <si>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</si>
  <si>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</si>
  <si>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</si>
  <si>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</si>
  <si>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</si>
  <si>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</si>
  <si>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</si>
  <si>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</si>
  <si>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</si>
  <si>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</si>
  <si>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</si>
  <si>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</si>
  <si>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</si>
  <si>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</si>
  <si>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</si>
  <si>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</si>
  <si>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</si>
  <si>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</si>
  <si>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</si>
  <si>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</si>
  <si>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</si>
  <si>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</si>
  <si>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</si>
  <si>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</si>
  <si>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</si>
  <si>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</si>
  <si>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</si>
  <si>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</si>
  <si>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</si>
  <si>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</si>
  <si>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</si>
  <si>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</si>
  <si>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</si>
  <si>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</si>
  <si>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</si>
  <si>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</si>
  <si>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</si>
  <si>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</si>
  <si>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</si>
  <si>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</si>
  <si>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</si>
  <si>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</si>
  <si>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</si>
  <si>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</si>
  <si>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</si>
  <si>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</si>
  <si>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</si>
  <si>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</si>
  <si>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</si>
  <si>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</si>
  <si>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</si>
  <si>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</si>
  <si>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</si>
  <si>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</si>
  <si>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</si>
  <si>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</si>
  <si>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</si>
  <si>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</si>
  <si>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</si>
  <si>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</si>
  <si>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</si>
  <si>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</si>
  <si>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</si>
  <si>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</si>
  <si>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</si>
  <si>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</si>
  <si>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</si>
  <si>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</si>
  <si>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</si>
  <si>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</si>
  <si>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</si>
  <si>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</si>
  <si>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</si>
  <si>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</si>
  <si>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</si>
  <si>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</si>
  <si>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</si>
  <si>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</si>
  <si>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</si>
  <si>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</si>
  <si>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</si>
  <si>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</si>
  <si>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</si>
  <si>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</si>
  <si>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</si>
  <si>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</si>
  <si>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</si>
  <si>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</si>
  <si>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</si>
  <si>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</si>
  <si>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</si>
  <si>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</si>
  <si>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</si>
  <si>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</si>
  <si>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</si>
  <si>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</si>
  <si>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</si>
  <si>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</si>
  <si>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</si>
  <si>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</si>
  <si>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</si>
  <si>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</si>
  <si>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</si>
  <si>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</si>
  <si>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</si>
  <si>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</si>
  <si>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</si>
  <si>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</si>
  <si>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</si>
  <si>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</si>
  <si>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</si>
  <si>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</si>
  <si>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</si>
  <si>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</si>
  <si>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</si>
  <si>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</si>
  <si>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</si>
  <si>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</si>
  <si>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</si>
  <si>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</si>
  <si>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</si>
  <si>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</si>
  <si>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</si>
  <si>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</si>
  <si>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</si>
  <si>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</si>
  <si>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</si>
  <si>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</si>
  <si>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</si>
  <si>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</si>
  <si>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</si>
  <si>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</si>
  <si>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</si>
  <si>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</si>
  <si>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</si>
  <si>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</si>
  <si>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</si>
  <si>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</si>
  <si>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</si>
  <si>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</si>
  <si>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</si>
  <si>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</si>
  <si>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</si>
  <si>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</si>
  <si>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</si>
  <si>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</si>
  <si>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</si>
  <si>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</si>
  <si>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</si>
  <si>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</si>
  <si>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</si>
  <si>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</si>
  <si>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</si>
  <si>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</si>
  <si>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</si>
  <si>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</si>
  <si>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</si>
  <si>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</si>
  <si>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</si>
  <si>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</si>
  <si>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</si>
  <si>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</si>
  <si>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</si>
  <si>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</si>
  <si>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</si>
  <si>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</si>
  <si>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</si>
  <si>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</si>
  <si>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</si>
  <si>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</si>
  <si>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</si>
  <si>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</si>
  <si>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</si>
  <si>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</si>
  <si>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</si>
  <si>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</si>
  <si>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</si>
  <si>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</si>
  <si>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</si>
  <si>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</si>
  <si>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</si>
  <si>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</si>
  <si>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</si>
  <si>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</si>
  <si>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</si>
  <si>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</si>
  <si>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</si>
  <si>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</si>
  <si>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</si>
  <si>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</si>
  <si>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</si>
  <si>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</si>
  <si>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</si>
  <si>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</si>
  <si>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</si>
  <si>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</si>
  <si>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</si>
  <si>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</si>
  <si>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</si>
  <si>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</si>
  <si>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</si>
  <si>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</si>
  <si>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</si>
  <si>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</si>
  <si>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</si>
  <si>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</si>
  <si>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</si>
  <si>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</si>
  <si>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</si>
  <si>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</si>
  <si>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</si>
  <si>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</si>
  <si>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</si>
  <si>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</si>
  <si>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</si>
  <si>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</si>
  <si>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</si>
  <si>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</si>
  <si>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</si>
  <si>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</si>
  <si>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</si>
  <si>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</si>
  <si>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</si>
  <si>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</si>
  <si>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</si>
  <si>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</si>
  <si>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</si>
  <si>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</si>
  <si>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</si>
  <si>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</si>
  <si>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</si>
  <si>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</si>
  <si>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</si>
  <si>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</si>
  <si>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</si>
  <si>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</si>
  <si>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</si>
  <si>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</si>
  <si>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</si>
  <si>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</si>
  <si>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</si>
  <si>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</si>
  <si>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</si>
  <si>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</si>
  <si>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</si>
  <si>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</si>
  <si>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</si>
  <si>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</si>
  <si>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</si>
  <si>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</si>
  <si>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</si>
  <si>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</si>
  <si>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</si>
  <si>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</si>
  <si>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</si>
  <si>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</si>
  <si>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</si>
  <si>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</si>
  <si>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</si>
  <si>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</si>
  <si>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</si>
  <si>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</si>
  <si>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</si>
  <si>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</si>
  <si>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</si>
  <si>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</si>
  <si>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</si>
  <si>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</si>
  <si>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</si>
  <si>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</si>
  <si>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</si>
  <si>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</si>
  <si>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</si>
  <si>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</si>
  <si>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</si>
  <si>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</si>
  <si>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</si>
  <si>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</si>
  <si>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</si>
  <si>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</si>
  <si>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</si>
  <si>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</si>
  <si>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</si>
  <si>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</si>
  <si>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</si>
  <si>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</si>
  <si>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</si>
  <si>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</si>
  <si>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</si>
  <si>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</si>
  <si>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</si>
  <si>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</si>
  <si>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</si>
  <si>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</si>
  <si>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</si>
  <si>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</si>
  <si>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</si>
  <si>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</si>
  <si>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</si>
  <si>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</si>
  <si>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</si>
  <si>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</si>
  <si>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</si>
  <si>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</si>
  <si>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</si>
  <si>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</si>
  <si>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</si>
  <si>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</si>
  <si>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</si>
  <si>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</si>
  <si>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</si>
  <si>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</si>
  <si>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</si>
  <si>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</si>
  <si>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</si>
  <si>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</si>
  <si>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</si>
  <si>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</si>
  <si>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</si>
  <si>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</si>
  <si>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</si>
  <si>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</si>
  <si>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</si>
  <si>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</si>
  <si>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</si>
  <si>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</si>
  <si>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</si>
  <si>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</si>
  <si>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</si>
  <si>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</si>
  <si>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</si>
  <si>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</si>
  <si>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</si>
  <si>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</si>
  <si>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</si>
  <si>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</si>
  <si>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</si>
  <si>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</si>
  <si>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</si>
  <si>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</si>
  <si>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</si>
  <si>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</si>
  <si>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</si>
  <si>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</si>
  <si>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</si>
  <si>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</si>
  <si>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</si>
  <si>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</si>
  <si>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</si>
  <si>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</si>
  <si>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</si>
  <si>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</si>
  <si>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</si>
  <si>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</si>
  <si>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</si>
  <si>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</si>
  <si>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</si>
  <si>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</si>
  <si>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</si>
  <si>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</si>
  <si>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</si>
  <si>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</si>
  <si>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</si>
  <si>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</si>
  <si>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</si>
  <si>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</si>
  <si>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</si>
  <si>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</si>
  <si>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</si>
  <si>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</si>
  <si>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</si>
  <si>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</si>
  <si>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</si>
  <si>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</si>
  <si>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</si>
  <si>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</si>
  <si>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</si>
  <si>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</si>
  <si>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</si>
  <si>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</si>
  <si>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</si>
  <si>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</si>
  <si>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</si>
  <si>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</si>
  <si>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</si>
  <si>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</si>
  <si>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</si>
  <si>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</si>
  <si>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</si>
  <si>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</si>
  <si>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</si>
  <si>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</si>
  <si>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</si>
  <si>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</si>
  <si>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</si>
  <si>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</si>
  <si>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</si>
  <si>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</si>
  <si>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</si>
  <si>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</si>
  <si>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</si>
  <si>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</si>
  <si>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</si>
  <si>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</si>
  <si>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</si>
  <si>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</si>
  <si>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</si>
  <si>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</si>
  <si>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</si>
  <si>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</si>
  <si>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</si>
  <si>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</si>
  <si>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</si>
  <si>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</si>
  <si>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</si>
  <si>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</si>
  <si>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</si>
  <si>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</si>
  <si>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</si>
  <si>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</si>
  <si>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</si>
  <si>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</si>
  <si>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</si>
  <si>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</si>
  <si>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</si>
  <si>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</si>
  <si>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</si>
  <si>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</si>
  <si>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</si>
  <si>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</si>
  <si>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</si>
  <si>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</si>
  <si>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</si>
  <si>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</si>
  <si>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</si>
  <si>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</si>
  <si>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</si>
  <si>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</si>
  <si>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</si>
  <si>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</si>
  <si>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</si>
  <si>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</si>
  <si>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</si>
  <si>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</si>
  <si>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</si>
  <si>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</si>
  <si>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</si>
  <si>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</si>
  <si>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</si>
  <si>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</si>
  <si>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</si>
  <si>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</si>
  <si>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</si>
  <si>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</si>
  <si>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</si>
  <si>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</si>
  <si>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</si>
  <si>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</si>
  <si>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</si>
  <si>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</si>
  <si>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</si>
  <si>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</si>
  <si>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</si>
  <si>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</si>
  <si>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</si>
  <si>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</si>
  <si>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</si>
  <si>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</si>
  <si>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</si>
  <si>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</si>
  <si>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</si>
  <si>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</si>
  <si>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</si>
  <si>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</si>
  <si>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</si>
  <si>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</si>
  <si>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</si>
  <si>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</si>
  <si>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</si>
  <si>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</si>
  <si>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</si>
  <si>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</si>
  <si>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</si>
  <si>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</si>
  <si>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</si>
  <si>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</si>
  <si>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</si>
  <si>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</si>
  <si>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</si>
  <si>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</si>
  <si>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</si>
  <si>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</si>
  <si>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</si>
  <si>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</si>
  <si>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</si>
  <si>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</si>
  <si>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</si>
  <si>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</si>
  <si>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</si>
  <si>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</si>
  <si>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</si>
  <si>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</si>
  <si>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</si>
  <si>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</si>
  <si>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</si>
  <si>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</si>
  <si>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</si>
  <si>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</si>
  <si>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</si>
  <si>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</si>
  <si>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</si>
  <si>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</si>
  <si>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</si>
  <si>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</si>
  <si>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</si>
  <si>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</si>
  <si>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</si>
  <si>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</si>
  <si>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</si>
  <si>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</si>
  <si>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</si>
  <si>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</si>
  <si>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</si>
  <si>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</si>
  <si>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</si>
  <si>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</si>
  <si>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</si>
  <si>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</si>
  <si>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</si>
  <si>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</si>
  <si>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</si>
  <si>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</si>
  <si>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</si>
  <si>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</si>
  <si>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</si>
  <si>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</si>
  <si>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</si>
  <si>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</si>
  <si>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</si>
  <si>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</si>
  <si>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</si>
  <si>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</si>
  <si>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</si>
  <si>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</si>
  <si>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</si>
  <si>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</si>
  <si>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</si>
  <si>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</si>
  <si>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</si>
  <si>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</si>
  <si>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</si>
  <si>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</si>
  <si>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</si>
  <si>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</si>
  <si>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</si>
  <si>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</si>
  <si>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</si>
  <si>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</si>
  <si>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</si>
  <si>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</si>
  <si>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</si>
  <si>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</si>
  <si>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</si>
  <si>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</si>
  <si>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</si>
  <si>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</si>
  <si>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</si>
  <si>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</si>
  <si>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</si>
  <si>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</si>
  <si>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</si>
  <si>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</si>
  <si>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</si>
  <si>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</si>
  <si>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</si>
  <si>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</si>
  <si>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</si>
  <si>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</si>
  <si>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</si>
  <si>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</si>
  <si>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</si>
  <si>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</si>
  <si>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</si>
  <si>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</si>
  <si>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</si>
  <si>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</si>
  <si>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</si>
  <si>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</si>
  <si>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</si>
  <si>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</si>
  <si>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</si>
  <si>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</si>
  <si>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</si>
  <si>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</si>
  <si>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</si>
  <si>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</si>
  <si>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</si>
  <si>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</si>
  <si>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</si>
  <si>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</si>
  <si>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</si>
  <si>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</si>
  <si>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</si>
  <si>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</si>
  <si>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</si>
  <si>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</si>
  <si>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</si>
  <si>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</si>
  <si>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</si>
  <si>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</si>
  <si>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</si>
  <si>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</si>
  <si>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</si>
  <si>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</si>
  <si>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</si>
  <si>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</si>
  <si>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</si>
  <si>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</si>
  <si>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</si>
  <si>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</si>
  <si>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</si>
  <si>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</si>
  <si>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</si>
  <si>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</si>
  <si>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</si>
  <si>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</si>
  <si>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</si>
  <si>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</si>
  <si>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</si>
  <si>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</si>
  <si>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</si>
  <si>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</si>
  <si>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</si>
  <si>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</si>
  <si>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</si>
  <si>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</si>
  <si>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</si>
  <si>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</si>
  <si>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</si>
  <si>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</si>
  <si>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</si>
  <si>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</si>
  <si>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</si>
  <si>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</si>
  <si>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</si>
  <si>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</si>
  <si>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</si>
  <si>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</si>
  <si>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</si>
  <si>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</si>
  <si>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</si>
  <si>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</si>
  <si>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</si>
  <si>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</si>
  <si>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</si>
  <si>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</si>
  <si>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</si>
  <si>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</si>
  <si>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</si>
  <si>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</si>
  <si>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</si>
  <si>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</si>
  <si>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</si>
  <si>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</si>
  <si>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</si>
  <si>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</si>
  <si>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</si>
  <si>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</si>
  <si>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</si>
  <si>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</si>
  <si>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</si>
  <si>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</si>
  <si>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</si>
  <si>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</si>
  <si>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</si>
  <si>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</si>
  <si>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</si>
  <si>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</si>
  <si>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</si>
  <si>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</si>
  <si>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</si>
  <si>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</si>
  <si>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</si>
  <si>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</si>
  <si>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</si>
  <si>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</si>
  <si>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</si>
  <si>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</si>
  <si>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</si>
  <si>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</si>
  <si>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</si>
  <si>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</si>
  <si>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</si>
  <si>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</si>
  <si>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</si>
  <si>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</si>
  <si>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</si>
  <si>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</si>
  <si>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</si>
  <si>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</si>
  <si>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</si>
  <si>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</si>
  <si>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</si>
  <si>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</si>
  <si>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</si>
  <si>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</si>
  <si>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</si>
  <si>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</si>
  <si>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</si>
  <si>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</si>
  <si>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</si>
  <si>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</si>
  <si>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</si>
  <si>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</si>
  <si>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</si>
  <si>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</si>
  <si>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</si>
  <si>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</si>
  <si>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</si>
  <si>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</si>
  <si>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</si>
  <si>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</si>
  <si>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</si>
  <si>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</si>
  <si>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</si>
  <si>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</si>
  <si>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</si>
  <si>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</si>
  <si>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</si>
  <si>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</si>
  <si>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</si>
  <si>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</si>
  <si>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</si>
  <si>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</si>
  <si>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</si>
  <si>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</si>
  <si>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</si>
  <si>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</si>
  <si>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</si>
  <si>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</si>
  <si>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</si>
  <si>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</si>
  <si>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</si>
  <si>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</si>
  <si>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</si>
  <si>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</si>
  <si>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</si>
  <si>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</si>
  <si>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</si>
  <si>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</si>
  <si>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</si>
  <si>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</si>
  <si>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</si>
  <si>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</si>
  <si>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</si>
  <si>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</si>
  <si>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</si>
  <si>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</si>
  <si>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</si>
  <si>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</si>
  <si>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</si>
  <si>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</si>
  <si>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</si>
  <si>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</si>
  <si>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</si>
  <si>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</si>
  <si>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</si>
  <si>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</si>
  <si>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</si>
  <si>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</si>
  <si>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</si>
  <si>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</si>
  <si>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</si>
  <si>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</si>
  <si>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</si>
  <si>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</si>
  <si>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</si>
  <si>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</si>
  <si>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</si>
  <si>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</si>
  <si>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</si>
  <si>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</si>
  <si>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</si>
  <si>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</si>
  <si>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</si>
  <si>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</si>
  <si>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</si>
  <si>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</si>
  <si>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</si>
  <si>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</si>
  <si>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</si>
  <si>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</si>
  <si>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</si>
  <si>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</si>
  <si>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</si>
  <si>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</si>
  <si>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</si>
  <si>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</si>
  <si>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</si>
  <si>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</si>
  <si>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</si>
  <si>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</si>
  <si>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</si>
  <si>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</si>
  <si>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</si>
  <si>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</si>
  <si>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</si>
  <si>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</si>
  <si>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</si>
  <si>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</si>
  <si>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</si>
  <si>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</si>
  <si>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</si>
  <si>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</si>
  <si>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</si>
  <si>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</si>
  <si>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</si>
  <si>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</si>
  <si>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</si>
  <si>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</si>
  <si>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</si>
  <si>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</si>
  <si>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</si>
  <si>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</si>
  <si>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</si>
  <si>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</si>
  <si>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</si>
  <si>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</si>
  <si>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</si>
  <si>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</si>
  <si>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</si>
  <si>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</si>
  <si>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</si>
  <si>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</si>
  <si>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</si>
  <si>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</si>
  <si>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</si>
  <si>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</si>
  <si>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</si>
  <si>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</si>
  <si>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</si>
  <si>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</si>
  <si>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</si>
  <si>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</si>
  <si>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</si>
  <si>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</si>
  <si>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</si>
  <si>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</si>
  <si>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</si>
  <si>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</si>
  <si>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</si>
  <si>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</si>
  <si>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</si>
  <si>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</si>
  <si>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</si>
  <si>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</si>
  <si>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</si>
  <si>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</si>
  <si>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</si>
  <si>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</si>
  <si>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</si>
  <si>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</si>
  <si>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</si>
  <si>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</si>
  <si>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</si>
  <si>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</si>
  <si>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</si>
  <si>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</si>
  <si>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</si>
  <si>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</si>
  <si>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</si>
  <si>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</si>
  <si>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</si>
  <si>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</si>
  <si>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</si>
  <si>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</si>
  <si>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</si>
  <si>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</si>
  <si>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</si>
  <si>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</si>
  <si>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</si>
  <si>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</si>
  <si>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</si>
  <si>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</si>
  <si>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</si>
  <si>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</si>
  <si>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</si>
  <si>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</si>
  <si>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</si>
  <si>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</si>
  <si>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</si>
  <si>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</si>
  <si>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</si>
  <si>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</si>
  <si>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</si>
  <si>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</si>
  <si>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</si>
  <si>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</si>
  <si>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</si>
  <si>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</si>
  <si>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</si>
  <si>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</si>
  <si>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</si>
  <si>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</si>
  <si>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</si>
  <si>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</si>
  <si>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</si>
  <si>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</si>
  <si>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</si>
  <si>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</si>
  <si>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</si>
  <si>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</si>
  <si>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</si>
  <si>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</si>
  <si>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</si>
  <si>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</si>
  <si>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</si>
  <si>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</si>
  <si>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</si>
  <si>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</si>
  <si>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</si>
  <si>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</si>
  <si>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</si>
  <si>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</si>
  <si>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</si>
  <si>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</si>
  <si>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</si>
  <si>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</si>
  <si>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</si>
  <si>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</si>
  <si>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</si>
  <si>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</si>
  <si>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</si>
  <si>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</si>
  <si>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</si>
  <si>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</si>
  <si>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</si>
  <si>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</si>
  <si>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</si>
  <si>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</si>
  <si>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</si>
  <si>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</si>
  <si>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</si>
  <si>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</si>
  <si>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</si>
  <si>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</si>
  <si>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</si>
  <si>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</si>
  <si>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</si>
  <si>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</si>
  <si>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</si>
  <si>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</si>
  <si>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</si>
  <si>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</si>
  <si>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</si>
  <si>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</si>
  <si>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</si>
  <si>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</si>
  <si>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</si>
  <si>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</si>
  <si>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</si>
  <si>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</si>
  <si>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</si>
  <si>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</si>
  <si>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</si>
  <si>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</si>
  <si>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</si>
  <si>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</si>
  <si>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</si>
  <si>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</si>
  <si>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</si>
  <si>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</si>
  <si>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</si>
  <si>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</si>
  <si>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</si>
  <si>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</si>
  <si>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</si>
  <si>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</si>
  <si>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</si>
  <si>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</si>
  <si>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</si>
  <si>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</si>
  <si>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</si>
  <si>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</si>
  <si>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</si>
  <si>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</si>
  <si>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</si>
  <si>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</si>
  <si>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</si>
  <si>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</si>
  <si>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</si>
  <si>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</si>
  <si>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</si>
  <si>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</si>
  <si>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</si>
  <si>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</si>
  <si>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</si>
  <si>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</si>
  <si>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</si>
  <si>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</si>
  <si>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</si>
  <si>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</si>
  <si>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</si>
  <si>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</si>
  <si>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</si>
  <si>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</si>
  <si>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</si>
  <si>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</si>
  <si>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</si>
  <si>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</si>
  <si>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</si>
  <si>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</si>
  <si>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</si>
  <si>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</si>
  <si>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</si>
  <si>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</si>
  <si>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</si>
  <si>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</si>
  <si>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</si>
  <si>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</si>
  <si>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</si>
  <si>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</si>
  <si>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</si>
  <si>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</si>
  <si>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</si>
  <si>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</si>
  <si>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</si>
  <si>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</si>
  <si>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</si>
  <si>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</si>
  <si>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</si>
  <si>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</si>
  <si>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</si>
  <si>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</si>
  <si>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</si>
  <si>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</si>
  <si>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</si>
  <si>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</si>
  <si>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</si>
  <si>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</si>
  <si>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</si>
  <si>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</si>
  <si>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</si>
  <si>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</si>
  <si>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</si>
  <si>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</si>
  <si>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</si>
  <si>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</si>
  <si>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</si>
  <si>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</si>
  <si>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</si>
  <si>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</si>
  <si>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</si>
  <si>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</si>
  <si>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</si>
  <si>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</si>
  <si>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</si>
  <si>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</si>
  <si>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</si>
  <si>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</si>
  <si>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</si>
  <si>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</si>
  <si>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</si>
  <si>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</si>
  <si>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</si>
  <si>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</si>
  <si>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</si>
  <si>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</si>
  <si>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</si>
  <si>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</si>
  <si>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</si>
  <si>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</si>
  <si>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</si>
  <si>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</si>
  <si>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</si>
  <si>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</si>
  <si>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</si>
  <si>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</si>
  <si>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</si>
  <si>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</si>
  <si>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</si>
  <si>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</si>
  <si>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</si>
  <si>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</si>
  <si>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</si>
  <si>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</si>
  <si>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</si>
  <si>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</si>
  <si>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</si>
  <si>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</si>
  <si>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</si>
  <si>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</si>
  <si>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</si>
  <si>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</si>
  <si>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</si>
  <si>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</si>
  <si>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</si>
  <si>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</si>
  <si>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</si>
  <si>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</si>
  <si>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</si>
  <si>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</si>
  <si>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</si>
  <si>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</si>
  <si>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</si>
  <si>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</si>
  <si>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</si>
  <si>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</si>
  <si>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</si>
  <si>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</si>
  <si>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</si>
  <si>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</si>
  <si>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</si>
  <si>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</si>
  <si>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</si>
  <si>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</si>
  <si>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</si>
  <si>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</si>
  <si>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</si>
  <si>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</si>
  <si>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</si>
  <si>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</si>
  <si>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</si>
  <si>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</si>
  <si>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</si>
  <si>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</si>
  <si>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</si>
  <si>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</si>
  <si>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</si>
  <si>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</si>
  <si>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</si>
  <si>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</si>
  <si>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</si>
  <si>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</si>
  <si>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</si>
  <si>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</si>
  <si>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</si>
  <si>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</si>
  <si>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</si>
  <si>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</si>
  <si>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</si>
  <si>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</si>
  <si>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</si>
  <si>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</si>
  <si>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</si>
  <si>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</si>
  <si>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</si>
  <si>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</si>
  <si>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</si>
  <si>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</si>
  <si>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</si>
  <si>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</si>
  <si>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</si>
  <si>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</si>
  <si>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</si>
  <si>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</si>
  <si>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</si>
  <si>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</si>
  <si>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</si>
  <si>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</si>
  <si>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</si>
  <si>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</si>
  <si>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</si>
  <si>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</si>
  <si>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</si>
  <si>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</si>
  <si>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</si>
  <si>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</si>
  <si>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</si>
  <si>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</si>
  <si>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</si>
  <si>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</si>
  <si>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</si>
  <si>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</si>
  <si>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</si>
  <si>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</si>
  <si>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</si>
  <si>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</si>
  <si>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</si>
  <si>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</si>
  <si>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</si>
  <si>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</si>
  <si>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</si>
  <si>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</si>
  <si>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</si>
  <si>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</si>
  <si>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</si>
  <si>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</si>
  <si>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</si>
  <si>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</si>
  <si>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</si>
  <si>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</si>
  <si>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</si>
  <si>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</si>
  <si>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</si>
  <si>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</si>
  <si>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</si>
  <si>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</si>
  <si>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</si>
  <si>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</si>
  <si>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</si>
  <si>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</si>
  <si>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</si>
  <si>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</si>
  <si>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</si>
  <si>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</si>
  <si>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</si>
  <si>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</si>
  <si>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</si>
  <si>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</si>
  <si>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</si>
  <si>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</si>
  <si>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</si>
  <si>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</si>
  <si>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</si>
  <si>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</si>
  <si>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</si>
  <si>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</si>
  <si>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</si>
  <si>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</si>
  <si>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</si>
  <si>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</si>
  <si>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</si>
  <si>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</si>
  <si>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</si>
  <si>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</si>
  <si>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</si>
  <si>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</si>
  <si>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</si>
  <si>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</si>
  <si>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</si>
  <si>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</si>
  <si>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</si>
  <si>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</si>
  <si>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</si>
  <si>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</si>
  <si>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</si>
  <si>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</si>
  <si>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</si>
  <si>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</si>
  <si>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</si>
  <si>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</si>
  <si>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</si>
  <si>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</si>
  <si>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</si>
  <si>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</si>
  <si>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</si>
  <si>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</si>
  <si>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</si>
  <si>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</si>
  <si>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</si>
  <si>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</si>
  <si>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</si>
  <si>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</si>
  <si>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</si>
  <si>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</si>
  <si>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</si>
  <si>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</si>
  <si>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</si>
  <si>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</si>
  <si>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</si>
  <si>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</si>
  <si>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</si>
  <si>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</si>
  <si>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</si>
  <si>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</si>
  <si>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</si>
  <si>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</si>
  <si>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</si>
  <si>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</si>
  <si>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</si>
  <si>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</si>
  <si>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</si>
  <si>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</si>
  <si>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</si>
  <si>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</si>
  <si>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</si>
  <si>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</si>
  <si>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</si>
  <si>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</si>
  <si>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</si>
  <si>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</si>
  <si>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</si>
  <si>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</si>
  <si>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</si>
  <si>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</si>
  <si>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</si>
  <si>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</si>
  <si>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</si>
  <si>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</si>
  <si>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</si>
  <si>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</si>
  <si>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</si>
  <si>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</si>
  <si>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</si>
  <si>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</si>
  <si>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</si>
  <si>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</si>
  <si>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</si>
  <si>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</si>
  <si>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</si>
  <si>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</si>
  <si>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</si>
  <si>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</si>
  <si>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</si>
  <si>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</si>
  <si>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</si>
  <si>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</si>
  <si>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</si>
  <si>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</si>
  <si>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</si>
  <si>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</si>
  <si>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</si>
  <si>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</si>
  <si>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</si>
  <si>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</si>
  <si>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</si>
  <si>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</si>
  <si>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</si>
  <si>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</si>
  <si>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</si>
  <si>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</si>
  <si>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</si>
  <si>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</si>
  <si>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</si>
  <si>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</si>
  <si>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</si>
  <si>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</si>
  <si>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</si>
  <si>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</si>
  <si>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</si>
  <si>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</si>
  <si>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</si>
  <si>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</si>
  <si>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</si>
  <si>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</si>
  <si>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</si>
  <si>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</si>
  <si>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</si>
  <si>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</si>
  <si>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</si>
  <si>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</si>
  <si>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</si>
  <si>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</si>
  <si>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</si>
  <si>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</si>
  <si>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</si>
  <si>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</si>
  <si>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</si>
  <si>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</si>
  <si>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</si>
  <si>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</si>
  <si>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</si>
  <si>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</si>
  <si>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</si>
  <si>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</si>
  <si>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</si>
  <si>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</si>
  <si>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</si>
  <si>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</si>
  <si>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</si>
  <si>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</si>
  <si>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</si>
  <si>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</si>
  <si>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</si>
  <si>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</si>
  <si>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</si>
  <si>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</si>
  <si>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</si>
  <si>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</si>
  <si>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</si>
  <si>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</si>
  <si>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</si>
  <si>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</si>
  <si>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</si>
  <si>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</si>
  <si>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</si>
  <si>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</si>
  <si>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</si>
  <si>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</si>
  <si>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</si>
  <si>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</si>
  <si>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</si>
  <si>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</si>
  <si>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</si>
  <si>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</si>
  <si>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</si>
  <si>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</si>
  <si>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</si>
  <si>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</si>
  <si>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</si>
  <si>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</si>
  <si>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</si>
  <si>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</si>
  <si>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</si>
  <si>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</si>
  <si>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</si>
  <si>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</si>
  <si>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</si>
  <si>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</si>
  <si>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</si>
  <si>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</si>
  <si>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</si>
  <si>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</si>
  <si>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</si>
  <si>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</si>
  <si>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</si>
  <si>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</si>
  <si>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</si>
  <si>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</si>
  <si>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</si>
  <si>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</si>
  <si>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</si>
  <si>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</si>
  <si>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</si>
  <si>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</si>
  <si>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</si>
  <si>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</si>
  <si>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</si>
  <si>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</si>
  <si>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</si>
  <si>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</si>
  <si>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</si>
  <si>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</si>
  <si>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</si>
  <si>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</si>
  <si>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</si>
  <si>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</si>
  <si>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</si>
  <si>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</si>
  <si>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</si>
  <si>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</si>
  <si>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</si>
  <si>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</si>
  <si>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</si>
  <si>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</si>
  <si>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</si>
  <si>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</si>
  <si>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</si>
  <si>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</si>
  <si>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</si>
  <si>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</si>
  <si>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</si>
  <si>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</si>
  <si>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</si>
  <si>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</si>
  <si>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</si>
  <si>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</si>
  <si>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</si>
  <si>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</si>
  <si>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</si>
  <si>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</si>
  <si>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</si>
  <si>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</si>
  <si>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</si>
  <si>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</si>
  <si>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</si>
  <si>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</si>
  <si>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</si>
  <si>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</si>
  <si>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</si>
  <si>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</si>
  <si>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</si>
  <si>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</si>
  <si>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</si>
  <si>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</si>
  <si>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</si>
  <si>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</si>
  <si>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</si>
  <si>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</si>
  <si>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</si>
  <si>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</si>
  <si>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</si>
  <si>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</si>
  <si>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</si>
  <si>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</si>
  <si>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</si>
  <si>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</si>
  <si>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</si>
  <si>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</si>
  <si>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</si>
  <si>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</si>
  <si>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</si>
  <si>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</si>
  <si>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</si>
  <si>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</si>
  <si>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</si>
  <si>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</si>
  <si>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</si>
  <si>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</si>
  <si>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</si>
  <si>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</si>
  <si>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</si>
  <si>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</si>
  <si>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</si>
  <si>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</si>
  <si>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</si>
  <si>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</si>
  <si>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</si>
  <si>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</si>
  <si>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</si>
  <si>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</si>
  <si>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</si>
  <si>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</si>
  <si>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</si>
  <si>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</si>
  <si>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</si>
  <si>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</si>
  <si>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</si>
  <si>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</si>
  <si>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</si>
  <si>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</si>
  <si>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</si>
  <si>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</si>
  <si>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</si>
  <si>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</si>
  <si>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</si>
  <si>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</si>
  <si>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</si>
  <si>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</si>
  <si>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</si>
  <si>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</si>
  <si>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</si>
  <si>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</si>
  <si>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</si>
  <si>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</si>
  <si>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</si>
  <si>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</si>
  <si>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</si>
  <si>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</si>
  <si>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</si>
  <si>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</si>
  <si>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</si>
  <si>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</si>
  <si>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</si>
  <si>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</si>
  <si>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</si>
  <si>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</si>
  <si>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</si>
  <si>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</si>
  <si>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</si>
  <si>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</si>
  <si>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</si>
  <si>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</si>
  <si>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</si>
  <si>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</si>
  <si>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</si>
  <si>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</si>
  <si>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</si>
  <si>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</si>
  <si>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</si>
  <si>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</si>
  <si>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</si>
  <si>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</si>
  <si>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</si>
  <si>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</si>
  <si>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</si>
  <si>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</si>
  <si>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</si>
  <si>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</si>
  <si>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</si>
  <si>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</si>
  <si>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</si>
  <si>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</si>
  <si>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</si>
  <si>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</si>
  <si>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</si>
  <si>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</si>
  <si>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</si>
  <si>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</si>
  <si>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</si>
  <si>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</si>
  <si>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</si>
  <si>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</si>
  <si>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</si>
  <si>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</si>
  <si>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</si>
  <si>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</si>
  <si>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</si>
  <si>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</si>
  <si>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</si>
  <si>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</si>
  <si>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</si>
  <si>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</si>
  <si>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</si>
  <si>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</si>
  <si>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</si>
  <si>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</si>
  <si>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</si>
  <si>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</si>
  <si>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</si>
  <si>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</si>
  <si>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</si>
  <si>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</si>
  <si>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</si>
  <si>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</si>
  <si>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</si>
  <si>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</si>
  <si>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</si>
  <si>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</si>
  <si>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</si>
  <si>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</si>
  <si>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</si>
  <si>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</si>
  <si>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</si>
  <si>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</si>
  <si>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</si>
  <si>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</si>
  <si>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</si>
  <si>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</si>
  <si>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</si>
  <si>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</si>
  <si>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</si>
  <si>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</si>
  <si>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</si>
  <si>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</si>
  <si>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</si>
  <si>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</si>
  <si>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</si>
  <si>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</si>
  <si>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</si>
  <si>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</si>
  <si>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</si>
  <si>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</si>
  <si>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</si>
  <si>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</si>
  <si>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</si>
  <si>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</si>
  <si>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</si>
  <si>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</si>
  <si>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</si>
  <si>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</si>
  <si>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</si>
  <si>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</si>
  <si>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</si>
  <si>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</si>
  <si>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</si>
  <si>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</si>
  <si>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</si>
  <si>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</si>
  <si>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</si>
  <si>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</si>
  <si>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</si>
  <si>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</si>
  <si>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</si>
  <si>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</si>
  <si>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</si>
  <si>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</si>
  <si>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</si>
  <si>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</si>
  <si>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</si>
  <si>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</si>
  <si>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</si>
  <si>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</si>
  <si>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</si>
  <si>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</si>
  <si>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</si>
  <si>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</si>
  <si>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</si>
  <si>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</si>
  <si>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</si>
  <si>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</si>
  <si>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</si>
  <si>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</si>
  <si>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</si>
  <si>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</si>
  <si>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</si>
  <si>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</si>
  <si>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</si>
  <si>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</si>
  <si>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</si>
  <si>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</si>
  <si>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</si>
  <si>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</si>
  <si>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</si>
  <si>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</si>
  <si>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</si>
  <si>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</si>
  <si>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</si>
  <si>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</si>
  <si>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</si>
  <si>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</si>
  <si>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</si>
  <si>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</si>
  <si>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</si>
  <si>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</si>
  <si>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</si>
  <si>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</si>
  <si>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</si>
  <si>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</si>
  <si>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</si>
  <si>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</si>
  <si>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</si>
  <si>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</si>
  <si>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</si>
  <si>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</si>
  <si>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</si>
  <si>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</si>
  <si>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</si>
  <si>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</si>
  <si>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</si>
  <si>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</si>
  <si>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</si>
  <si>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</si>
  <si>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</si>
  <si>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</si>
  <si>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</si>
  <si>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</si>
  <si>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</si>
  <si>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</si>
  <si>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</si>
  <si>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</si>
  <si>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</si>
  <si>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</si>
  <si>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</si>
  <si>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</si>
  <si>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</si>
  <si>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</si>
  <si>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</si>
  <si>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</si>
  <si>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</si>
  <si>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</si>
  <si>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</si>
  <si>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</si>
  <si>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</si>
  <si>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</si>
  <si>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</si>
  <si>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</si>
  <si>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</si>
  <si>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</si>
  <si>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</si>
  <si>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</si>
  <si>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</si>
  <si>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</si>
  <si>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</si>
  <si>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</si>
  <si>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</si>
  <si>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</si>
  <si>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</si>
  <si>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</si>
  <si>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</si>
  <si>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</si>
  <si>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</si>
  <si>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</si>
  <si>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</si>
  <si>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</si>
  <si>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</si>
  <si>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</si>
  <si>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</si>
  <si>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</si>
  <si>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</si>
  <si>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</si>
  <si>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</si>
  <si>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</si>
  <si>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</si>
  <si>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</si>
  <si>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</si>
  <si>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</si>
  <si>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</si>
  <si>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</si>
  <si>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</si>
  <si>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</si>
  <si>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</si>
  <si>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</si>
  <si>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</si>
  <si>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</si>
  <si>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</si>
  <si>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</si>
  <si>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</si>
  <si>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</si>
  <si>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</si>
  <si>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</si>
  <si>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</si>
  <si>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</si>
  <si>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</si>
  <si>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</si>
  <si>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</si>
  <si>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</si>
  <si>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</si>
  <si>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</si>
  <si>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</si>
  <si>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</si>
  <si>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</si>
  <si>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</si>
  <si>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</si>
  <si>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</si>
  <si>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</si>
  <si>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</si>
  <si>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</si>
  <si>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</si>
  <si>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</si>
  <si>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</si>
  <si>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</si>
  <si>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</si>
  <si>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</si>
  <si>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</si>
  <si>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</si>
  <si>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</si>
  <si>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</si>
  <si>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</si>
  <si>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</si>
  <si>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</si>
  <si>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</si>
  <si>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</si>
  <si>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</si>
  <si>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</si>
  <si>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</si>
  <si>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</si>
  <si>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</si>
  <si>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</si>
  <si>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</si>
  <si>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</si>
  <si>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</si>
  <si>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</si>
  <si>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</si>
  <si>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</si>
  <si>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</si>
  <si>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</si>
  <si>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</si>
  <si>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</si>
  <si>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</si>
  <si>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</si>
  <si>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</si>
  <si>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</si>
  <si>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</si>
  <si>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</si>
  <si>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</si>
  <si>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</si>
  <si>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</si>
  <si>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</si>
  <si>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</si>
  <si>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</si>
  <si>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</si>
  <si>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</si>
  <si>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</si>
  <si>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</si>
  <si>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</si>
  <si>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</si>
  <si>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</si>
  <si>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</si>
  <si>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</si>
  <si>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</si>
  <si>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</si>
  <si>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</si>
  <si>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</si>
  <si>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</si>
  <si>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</si>
  <si>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</si>
  <si>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</si>
  <si>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</si>
  <si>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</si>
  <si>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</si>
  <si>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</si>
  <si>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</si>
  <si>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</si>
  <si>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</si>
  <si>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</si>
  <si>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</si>
  <si>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</si>
  <si>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</si>
  <si>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</si>
  <si>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</si>
  <si>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</si>
  <si>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</si>
  <si>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</si>
  <si>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</si>
  <si>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</si>
  <si>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</si>
  <si>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</si>
  <si>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</si>
  <si>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</si>
  <si>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</si>
  <si>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</si>
  <si>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</si>
  <si>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</si>
  <si>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</si>
  <si>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</si>
  <si>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</si>
  <si>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</si>
  <si>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</si>
  <si>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</si>
  <si>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</si>
  <si>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</si>
  <si>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</si>
  <si>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</si>
  <si>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</si>
  <si>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</si>
  <si>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</si>
  <si>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</si>
  <si>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</si>
  <si>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</si>
  <si>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</si>
  <si>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</si>
  <si>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</si>
  <si>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</si>
  <si>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</si>
  <si>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</si>
  <si>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</si>
  <si>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</si>
  <si>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</si>
  <si>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</si>
  <si>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</si>
  <si>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</si>
  <si>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</si>
  <si>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</si>
  <si>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</si>
  <si>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</si>
  <si>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</si>
  <si>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</si>
  <si>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</si>
  <si>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</si>
  <si>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</si>
  <si>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</si>
  <si>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</si>
  <si>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</si>
  <si>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</si>
  <si>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</si>
  <si>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</si>
  <si>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</si>
  <si>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</si>
  <si>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</si>
  <si>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</si>
  <si>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</si>
  <si>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</si>
  <si>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</si>
  <si>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</si>
  <si>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</si>
  <si>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</si>
  <si>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</si>
  <si>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</si>
  <si>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</si>
  <si>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</si>
  <si>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</si>
  <si>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</si>
  <si>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</si>
  <si>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</si>
  <si>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</si>
  <si>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</si>
  <si>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</si>
  <si>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</si>
  <si>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</si>
  <si>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</si>
  <si>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</si>
  <si>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</si>
  <si>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</si>
  <si>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</si>
  <si>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</si>
  <si>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</si>
  <si>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</si>
  <si>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</si>
  <si>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</si>
  <si>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</si>
  <si>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</si>
  <si>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</si>
  <si>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</si>
  <si>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</si>
  <si>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</si>
  <si>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</si>
  <si>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</si>
  <si>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</si>
  <si>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</si>
  <si>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</si>
  <si>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</si>
  <si>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</si>
  <si>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</si>
  <si>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</si>
  <si>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</si>
  <si>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</si>
  <si>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</si>
  <si>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</si>
  <si>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</si>
  <si>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</si>
  <si>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</si>
  <si>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</si>
  <si>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</si>
  <si>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</si>
  <si>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</si>
  <si>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</si>
  <si>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</si>
  <si>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</si>
  <si>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</si>
  <si>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</si>
  <si>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</si>
  <si>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</si>
  <si>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</si>
  <si>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</si>
  <si>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</si>
  <si>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</si>
  <si>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</si>
  <si>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</si>
  <si>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</si>
  <si>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</si>
  <si>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</si>
  <si>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</si>
  <si>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</si>
  <si>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</si>
  <si>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</si>
  <si>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</si>
  <si>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</si>
  <si>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</si>
  <si>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</si>
  <si>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</si>
  <si>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</si>
  <si>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</si>
  <si>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</si>
  <si>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</si>
  <si>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</si>
  <si>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</si>
  <si>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</si>
  <si>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</si>
  <si>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</si>
  <si>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</si>
  <si>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</si>
  <si>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</si>
  <si>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</si>
  <si>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</si>
  <si>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</si>
  <si>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</si>
  <si>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</si>
  <si>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</si>
  <si>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</si>
  <si>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</si>
  <si>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</si>
  <si>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</si>
  <si>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</si>
  <si>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</si>
  <si>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</si>
  <si>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</si>
  <si>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</si>
  <si>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</si>
  <si>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</si>
  <si>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</si>
  <si>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</si>
  <si>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</si>
  <si>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</si>
  <si>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</si>
  <si>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</si>
  <si>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</si>
  <si>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</si>
  <si>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</si>
  <si>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</si>
  <si>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</si>
  <si>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</si>
  <si>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</si>
  <si>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</si>
  <si>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</si>
  <si>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</si>
  <si>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</si>
  <si>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</si>
  <si>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</si>
  <si>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</si>
  <si>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</si>
  <si>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</si>
  <si>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</si>
  <si>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</si>
  <si>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</si>
  <si>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</si>
  <si>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</si>
  <si>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</si>
  <si>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</si>
  <si>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</si>
  <si>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</si>
  <si>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</si>
  <si>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</si>
  <si>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</si>
  <si>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</si>
  <si>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</si>
  <si>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</si>
  <si>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</si>
  <si>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</si>
  <si>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</si>
  <si>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</si>
  <si>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</si>
  <si>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</si>
  <si>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</si>
  <si>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</si>
  <si>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</si>
  <si>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</si>
  <si>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</si>
  <si>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</si>
  <si>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</si>
  <si>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</si>
  <si>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</si>
  <si>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</si>
  <si>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</si>
  <si>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</si>
  <si>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</si>
  <si>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</si>
  <si>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</si>
  <si>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</si>
  <si>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</si>
  <si>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</si>
  <si>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</si>
  <si>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</si>
  <si>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</si>
  <si>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</si>
  <si>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</si>
  <si>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</si>
  <si>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</si>
  <si>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</si>
  <si>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</si>
  <si>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</si>
  <si>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</si>
  <si>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</si>
  <si>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</si>
  <si>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</si>
  <si>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</si>
  <si>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</si>
  <si>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</si>
  <si>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</si>
  <si>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</si>
  <si>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</si>
  <si>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</si>
  <si>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</si>
  <si>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</si>
  <si>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</si>
  <si>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</si>
  <si>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</si>
  <si>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</si>
  <si>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</si>
  <si>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</si>
  <si>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</si>
  <si>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</si>
  <si>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</si>
  <si>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</si>
  <si>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</si>
  <si>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</si>
  <si>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</si>
  <si>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</si>
  <si>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</si>
  <si>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</si>
  <si>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</si>
  <si>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</si>
  <si>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</si>
  <si>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</si>
  <si>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</si>
  <si>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</si>
  <si>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</si>
  <si>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</si>
  <si>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</si>
  <si>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</si>
  <si>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</si>
  <si>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</si>
  <si>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</si>
  <si>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</si>
  <si>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</si>
  <si>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</si>
  <si>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</si>
  <si>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</si>
  <si>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</si>
  <si>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</si>
  <si>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</si>
  <si>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</si>
  <si>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</si>
  <si>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</si>
  <si>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</si>
  <si>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</si>
  <si>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</si>
  <si>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</si>
  <si>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</si>
  <si>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</si>
  <si>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</si>
  <si>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</si>
  <si>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</si>
  <si>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</si>
  <si>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</si>
  <si>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</si>
  <si>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</si>
  <si>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</si>
  <si>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</si>
  <si>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</si>
  <si>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</si>
  <si>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</si>
  <si>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</si>
  <si>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</si>
  <si>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</si>
  <si>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</si>
  <si>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</si>
  <si>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</si>
  <si>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</si>
  <si>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</si>
  <si>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</si>
  <si>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</si>
  <si>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</si>
  <si>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</si>
  <si>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</si>
  <si>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</si>
  <si>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</si>
  <si>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</si>
  <si>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</si>
  <si>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</si>
  <si>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</si>
  <si>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</si>
  <si>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</si>
  <si>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</si>
  <si>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</si>
  <si>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</si>
  <si>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</si>
  <si>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</si>
  <si>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</si>
  <si>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</si>
  <si>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</si>
  <si>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</si>
  <si>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</si>
  <si>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</si>
  <si>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</si>
  <si>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</si>
  <si>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</si>
  <si>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</si>
  <si>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</si>
  <si>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</si>
  <si>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</si>
  <si>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</si>
  <si>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</si>
  <si>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</si>
  <si>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</si>
  <si>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</si>
  <si>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</si>
  <si>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</si>
  <si>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</si>
  <si>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</si>
  <si>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</si>
  <si>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</si>
  <si>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</si>
  <si>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</si>
  <si>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</si>
  <si>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</si>
  <si>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</si>
  <si>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</si>
  <si>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</si>
  <si>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</si>
  <si>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</si>
  <si>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</si>
  <si>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</si>
  <si>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</si>
  <si>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</si>
  <si>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</si>
  <si>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</si>
  <si>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</si>
  <si>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</si>
  <si>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</si>
  <si>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</si>
  <si>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</si>
  <si>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</si>
  <si>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</si>
  <si>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</si>
  <si>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</si>
  <si>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</si>
  <si>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</si>
  <si>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</si>
  <si>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</si>
  <si>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</si>
  <si>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</si>
  <si>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</si>
  <si>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</si>
  <si>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</si>
  <si>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</si>
  <si>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</si>
  <si>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</si>
  <si>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</si>
  <si>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</si>
  <si>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</si>
  <si>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</si>
  <si>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</si>
  <si>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</si>
  <si>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</si>
  <si>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</si>
  <si>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</si>
  <si>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</si>
  <si>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</si>
  <si>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</si>
  <si>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</si>
  <si>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</si>
  <si>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</si>
  <si>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</si>
  <si>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</si>
  <si>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</si>
  <si>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</si>
  <si>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</si>
  <si>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</si>
  <si>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</si>
  <si>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</si>
  <si>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</si>
  <si>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</si>
  <si>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</si>
  <si>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</si>
  <si>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</si>
  <si>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</si>
  <si>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</si>
  <si>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</si>
  <si>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</si>
  <si>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</si>
  <si>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</si>
  <si>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</si>
  <si>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</si>
  <si>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</si>
  <si>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</si>
  <si>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</si>
  <si>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</si>
  <si>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</si>
  <si>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</si>
  <si>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</si>
  <si>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</si>
  <si>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</si>
  <si>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</si>
  <si>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</si>
  <si>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</si>
  <si>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</si>
  <si>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</si>
  <si>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</si>
  <si>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</si>
  <si>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</si>
  <si>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</si>
  <si>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</si>
  <si>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</si>
  <si>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</si>
  <si>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</si>
  <si>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</si>
  <si>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</si>
  <si>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</si>
  <si>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</si>
  <si>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</si>
  <si>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</si>
  <si>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</si>
  <si>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</si>
  <si>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</si>
  <si>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</si>
  <si>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</si>
  <si>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</si>
  <si>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</si>
  <si>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</si>
  <si>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</si>
  <si>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</si>
  <si>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</si>
  <si>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</si>
  <si>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</si>
  <si>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</si>
  <si>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</si>
  <si>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</si>
  <si>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</si>
  <si>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</si>
  <si>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</si>
  <si>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</si>
  <si>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</si>
  <si>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</si>
  <si>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</si>
  <si>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</si>
  <si>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</si>
  <si>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</si>
  <si>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</si>
  <si>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</si>
  <si>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</si>
  <si>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</si>
  <si>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</si>
  <si>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</si>
  <si>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</si>
  <si>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</si>
  <si>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</si>
  <si>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</si>
  <si>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</si>
  <si>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</si>
  <si>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</si>
  <si>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</si>
  <si>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</si>
  <si>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</si>
  <si>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</si>
  <si>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</si>
  <si>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</si>
  <si>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</si>
  <si>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</si>
  <si>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</si>
  <si>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</si>
  <si>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</si>
  <si>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</si>
  <si>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</si>
  <si>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</si>
  <si>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</si>
  <si>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</si>
  <si>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</si>
  <si>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</si>
  <si>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</si>
  <si>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</si>
  <si>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</si>
  <si>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</si>
  <si>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</si>
  <si>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</si>
  <si>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</si>
  <si>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</si>
  <si>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</si>
  <si>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</si>
  <si>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</si>
  <si>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</si>
  <si>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</si>
  <si>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</si>
  <si>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</si>
  <si>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</si>
  <si>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</si>
  <si>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</si>
  <si>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</si>
  <si>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</si>
  <si>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</si>
  <si>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</si>
  <si>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</si>
  <si>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</si>
  <si>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</si>
  <si>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</si>
  <si>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</si>
  <si>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</si>
  <si>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</si>
  <si>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</si>
  <si>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</si>
  <si>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</si>
  <si>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</si>
  <si>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</si>
  <si>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</si>
  <si>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</si>
  <si>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</si>
  <si>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</si>
  <si>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</si>
  <si>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</si>
  <si>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</si>
  <si>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</si>
  <si>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</si>
  <si>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</si>
  <si>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</si>
  <si>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</si>
  <si>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</si>
  <si>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</si>
  <si>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</si>
  <si>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</si>
  <si>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</si>
  <si>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</si>
  <si>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</si>
  <si>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</si>
  <si>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</si>
  <si>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</si>
  <si>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</si>
  <si>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</si>
  <si>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</si>
  <si>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</si>
  <si>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</si>
  <si>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</si>
  <si>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</si>
  <si>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</si>
  <si>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</si>
  <si>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</si>
  <si>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</si>
  <si>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</si>
  <si>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</si>
  <si>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</si>
  <si>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</si>
  <si>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</si>
  <si>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</si>
  <si>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</si>
  <si>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</si>
  <si>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</si>
  <si>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</si>
  <si>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</si>
  <si>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</si>
  <si>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</si>
  <si>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</si>
  <si>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</si>
  <si>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</si>
  <si>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</si>
  <si>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</si>
  <si>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</si>
  <si>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</si>
  <si>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</si>
  <si>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</si>
  <si>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</si>
  <si>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</si>
  <si>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</si>
  <si>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</si>
  <si>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</si>
  <si>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</si>
  <si>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</si>
  <si>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</si>
  <si>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</si>
  <si>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</si>
  <si>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</si>
  <si>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</si>
  <si>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</si>
  <si>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</si>
  <si>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</si>
  <si>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</si>
  <si>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</si>
  <si>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</si>
  <si>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</si>
  <si>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</si>
  <si>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</si>
  <si>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</si>
  <si>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</si>
  <si>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</si>
  <si>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</si>
  <si>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</si>
  <si>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</si>
  <si>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</si>
  <si>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</si>
  <si>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</si>
  <si>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</si>
  <si>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</si>
  <si>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</si>
  <si>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</si>
  <si>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</si>
  <si>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</si>
  <si>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</si>
  <si>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</si>
  <si>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</si>
  <si>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</si>
  <si>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</si>
  <si>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</si>
  <si>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</si>
  <si>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</si>
  <si>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</si>
  <si>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</si>
  <si>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</si>
  <si>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</si>
  <si>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</si>
  <si>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</si>
  <si>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</si>
  <si>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</si>
  <si>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</si>
  <si>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</si>
  <si>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</si>
  <si>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</si>
  <si>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</si>
  <si>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</si>
  <si>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</si>
  <si>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</si>
  <si>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</si>
  <si>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</si>
  <si>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</si>
  <si>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</si>
  <si>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</si>
  <si>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</si>
  <si>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</si>
  <si>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</si>
  <si>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</si>
  <si>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</si>
  <si>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</si>
  <si>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</si>
  <si>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</si>
  <si>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</si>
  <si>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</si>
  <si>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</si>
  <si>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</si>
  <si>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</si>
  <si>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</si>
  <si>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</si>
  <si>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</si>
  <si>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</si>
  <si>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</si>
  <si>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</si>
  <si>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</si>
  <si>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</si>
  <si>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</si>
  <si>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</si>
  <si>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</si>
  <si>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</si>
  <si>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</si>
  <si>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</si>
  <si>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</si>
  <si>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</si>
  <si>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</si>
  <si>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</si>
  <si>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</si>
  <si>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</si>
  <si>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</si>
  <si>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</si>
  <si>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</si>
  <si>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</si>
  <si>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</si>
  <si>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</si>
  <si>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</si>
  <si>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</si>
  <si>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</si>
  <si>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</si>
  <si>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</si>
  <si>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</si>
  <si>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</si>
  <si>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</si>
  <si>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</si>
  <si>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</si>
  <si>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</si>
  <si>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</si>
  <si>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</si>
  <si>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</si>
  <si>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</si>
  <si>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</si>
  <si>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</si>
  <si>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</si>
  <si>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</si>
  <si>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</si>
  <si>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</si>
  <si>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</si>
  <si>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</si>
  <si>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</si>
  <si>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</si>
  <si>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</si>
  <si>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</si>
  <si>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</si>
  <si>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</si>
  <si>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</si>
  <si>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</si>
  <si>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</si>
  <si>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</si>
  <si>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</si>
  <si>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</si>
  <si>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</si>
  <si>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</si>
  <si>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</si>
  <si>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</si>
  <si>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</si>
  <si>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</si>
  <si>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</si>
  <si>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</si>
  <si>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</si>
  <si>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</si>
  <si>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</si>
  <si>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</si>
  <si>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</si>
  <si>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</si>
  <si>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</si>
  <si>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</si>
  <si>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</si>
  <si>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</si>
  <si>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</si>
  <si>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</si>
  <si>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</si>
  <si>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</si>
  <si>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</si>
  <si>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</si>
  <si>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</si>
  <si>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</si>
  <si>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</si>
  <si>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</si>
  <si>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</si>
  <si>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</si>
  <si>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</si>
  <si>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</si>
  <si>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</si>
  <si>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</si>
  <si>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</si>
  <si>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</si>
  <si>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</si>
  <si>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</si>
  <si>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</si>
  <si>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</si>
  <si>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</si>
  <si>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</si>
  <si>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</si>
  <si>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</si>
  <si>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</si>
  <si>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</si>
  <si>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</si>
  <si>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</si>
  <si>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</si>
  <si>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</si>
  <si>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</si>
  <si>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</si>
  <si>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</si>
  <si>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</si>
  <si>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</si>
  <si>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</si>
  <si>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</si>
  <si>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</si>
  <si>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</si>
  <si>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</si>
  <si>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</si>
  <si>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</si>
  <si>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</si>
  <si>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</si>
  <si>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</si>
  <si>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</si>
  <si>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</si>
  <si>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</si>
  <si>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</si>
  <si>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</si>
  <si>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</si>
  <si>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</si>
  <si>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</si>
  <si>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</si>
  <si>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</si>
  <si>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</si>
  <si>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</si>
  <si>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</si>
  <si>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</si>
  <si>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</si>
  <si>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</si>
  <si>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</si>
  <si>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</si>
  <si>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</si>
  <si>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</si>
  <si>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</si>
  <si>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</si>
  <si>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</si>
  <si>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</si>
  <si>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</si>
  <si>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</si>
  <si>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</si>
  <si>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</si>
  <si>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</si>
  <si>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</si>
  <si>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</si>
  <si>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</si>
  <si>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</si>
  <si>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</si>
  <si>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</si>
  <si>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</si>
  <si>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</si>
  <si>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</si>
  <si>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</si>
  <si>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</si>
  <si>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</si>
  <si>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</si>
  <si>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</si>
  <si>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</si>
  <si>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</si>
  <si>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</si>
  <si>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</si>
  <si>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</si>
  <si>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</si>
  <si>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</si>
  <si>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</si>
  <si>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</si>
  <si>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</si>
  <si>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</si>
  <si>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</si>
  <si>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</si>
  <si>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</si>
  <si>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</si>
  <si>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</si>
  <si>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</si>
  <si>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</si>
  <si>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</si>
  <si>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</si>
  <si>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</si>
  <si>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</si>
  <si>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</si>
  <si>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</si>
  <si>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</si>
  <si>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</si>
  <si>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</si>
  <si>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</si>
  <si>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</si>
  <si>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</si>
  <si>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</si>
  <si>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</si>
  <si>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</si>
  <si>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</si>
  <si>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</si>
  <si>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</si>
  <si>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</si>
  <si>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</si>
  <si>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</si>
  <si>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</si>
  <si>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</si>
  <si>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</si>
  <si>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</si>
  <si>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</si>
  <si>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</si>
  <si>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</si>
  <si>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</si>
  <si>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</si>
  <si>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</si>
  <si>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</si>
  <si>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</si>
  <si>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</si>
  <si>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</si>
  <si>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</si>
  <si>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</si>
  <si>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</si>
  <si>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</si>
  <si>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</si>
  <si>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</si>
  <si>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</si>
  <si>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</si>
  <si>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</si>
  <si>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</si>
  <si>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</si>
  <si>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</si>
  <si>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</si>
  <si>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</si>
  <si>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</si>
  <si>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</si>
  <si>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</si>
  <si>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</si>
  <si>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</si>
  <si>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</si>
  <si>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</si>
  <si>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</si>
  <si>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</si>
  <si>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</si>
  <si>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</si>
  <si>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</si>
  <si>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</si>
  <si>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</si>
  <si>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</si>
  <si>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</si>
  <si>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</si>
  <si>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</si>
  <si>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</si>
  <si>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</si>
  <si>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</si>
  <si>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</si>
  <si>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</si>
  <si>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</si>
  <si>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</si>
  <si>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</si>
  <si>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</si>
  <si>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</si>
  <si>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</si>
  <si>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</si>
  <si>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</si>
  <si>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</si>
  <si>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</si>
  <si>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</si>
  <si>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</si>
  <si>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</si>
  <si>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</si>
  <si>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</si>
  <si>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</si>
  <si>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</si>
  <si>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</si>
  <si>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</si>
  <si>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</si>
  <si>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</si>
  <si>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</si>
  <si>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</si>
  <si>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</si>
  <si>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</si>
  <si>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</si>
  <si>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</si>
  <si>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</si>
  <si>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</si>
  <si>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</si>
  <si>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</si>
  <si>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</si>
  <si>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</si>
  <si>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</si>
  <si>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</si>
  <si>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</si>
  <si>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</si>
  <si>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</si>
  <si>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</si>
  <si>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</si>
  <si>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</si>
  <si>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</si>
  <si>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</si>
  <si>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</si>
  <si>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</si>
  <si>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</si>
  <si>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</si>
  <si>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</si>
  <si>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</si>
  <si>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</si>
  <si>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</si>
  <si>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</si>
  <si>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</si>
  <si>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</si>
  <si>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</si>
  <si>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</si>
  <si>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</si>
  <si>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</si>
  <si>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</si>
  <si>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</si>
  <si>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</si>
  <si>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</si>
  <si>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</si>
  <si>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</si>
  <si>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</si>
  <si>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</si>
  <si>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</si>
  <si>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</si>
  <si>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</si>
  <si>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</si>
  <si>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</si>
  <si>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</si>
  <si>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</si>
  <si>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</si>
  <si>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</si>
  <si>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</si>
  <si>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</si>
  <si>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</si>
  <si>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</si>
  <si>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</si>
  <si>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</si>
  <si>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</si>
  <si>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</si>
  <si>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</si>
  <si>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</si>
  <si>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</si>
  <si>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</si>
  <si>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</si>
  <si>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</si>
  <si>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</si>
  <si>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</si>
  <si>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</si>
  <si>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</si>
  <si>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</si>
  <si>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</si>
  <si>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</si>
  <si>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</si>
  <si>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</si>
  <si>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</si>
  <si>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</si>
  <si>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</si>
  <si>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</si>
  <si>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</si>
  <si>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</si>
  <si>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</si>
  <si>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</si>
  <si>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</si>
  <si>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</si>
  <si>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</si>
  <si>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</si>
  <si>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</si>
  <si>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</si>
  <si>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</si>
  <si>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</si>
  <si>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</si>
  <si>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</si>
  <si>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</si>
  <si>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</si>
  <si>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</si>
  <si>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</si>
  <si>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</si>
  <si>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</si>
  <si>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</si>
  <si>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</si>
  <si>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</si>
  <si>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</si>
  <si>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</si>
  <si>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</si>
  <si>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</si>
  <si>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</si>
  <si>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</si>
  <si>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</si>
  <si>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</si>
  <si>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</si>
  <si>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</si>
  <si>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</si>
  <si>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</si>
  <si>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</si>
  <si>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</si>
  <si>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</si>
  <si>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</si>
  <si>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</si>
  <si>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</si>
  <si>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</si>
  <si>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</si>
  <si>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</si>
  <si>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</si>
  <si>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</si>
  <si>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</si>
  <si>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</si>
  <si>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</si>
  <si>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</si>
  <si>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</si>
  <si>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</si>
  <si>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</si>
  <si>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</si>
  <si>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</si>
  <si>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</si>
  <si>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</si>
  <si>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</si>
  <si>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</si>
  <si>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</si>
  <si>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</si>
  <si>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</si>
  <si>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</si>
  <si>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</si>
  <si>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</si>
  <si>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</si>
  <si>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</si>
  <si>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</si>
  <si>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</si>
  <si>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</si>
  <si>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</si>
  <si>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</si>
  <si>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</si>
  <si>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</si>
  <si>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</si>
  <si>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</si>
  <si>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</si>
  <si>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</si>
  <si>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</si>
  <si>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</si>
  <si>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</si>
  <si>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</si>
  <si>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</si>
  <si>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</si>
  <si>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</si>
  <si>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</si>
  <si>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</si>
  <si>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</si>
  <si>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</si>
  <si>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</si>
  <si>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</si>
  <si>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</si>
  <si>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</si>
  <si>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</si>
  <si>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</si>
  <si>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</si>
  <si>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</si>
  <si>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</si>
  <si>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</si>
  <si>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</si>
  <si>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</si>
  <si>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</si>
  <si>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</si>
  <si>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</si>
  <si>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</si>
  <si>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</si>
  <si>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</si>
  <si>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</si>
  <si>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</si>
  <si>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</si>
  <si>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</si>
  <si>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</si>
  <si>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</si>
  <si>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</si>
  <si>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</si>
  <si>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</si>
  <si>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</si>
  <si>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</si>
  <si>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</si>
  <si>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</si>
  <si>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</si>
  <si>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</si>
  <si>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</si>
  <si>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</si>
  <si>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</si>
  <si>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</si>
  <si>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</si>
  <si>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</si>
  <si>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</si>
  <si>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</si>
  <si>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</si>
  <si>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</si>
  <si>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</si>
  <si>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</si>
  <si>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</si>
  <si>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</si>
  <si>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</si>
  <si>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</si>
  <si>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</si>
  <si>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</si>
  <si>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</si>
  <si>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</si>
  <si>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</si>
  <si>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</si>
  <si>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</si>
  <si>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</si>
  <si>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</si>
  <si>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</si>
  <si>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</si>
  <si>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</si>
  <si>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</si>
  <si>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</si>
  <si>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</si>
  <si>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</si>
  <si>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</si>
  <si>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</si>
  <si>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</si>
  <si>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</si>
  <si>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</si>
  <si>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</si>
  <si>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</si>
  <si>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</si>
  <si>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</si>
  <si>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</si>
  <si>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</si>
  <si>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</si>
  <si>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</si>
  <si>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</si>
  <si>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</si>
  <si>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</si>
  <si>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</si>
  <si>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</si>
  <si>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</si>
  <si>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</si>
  <si>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</si>
  <si>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</si>
  <si>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</si>
  <si>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</si>
  <si>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</si>
  <si>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</si>
  <si>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</si>
  <si>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</si>
  <si>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</si>
  <si>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</si>
  <si>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</si>
  <si>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</si>
  <si>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</si>
  <si>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</si>
  <si>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</si>
  <si>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</si>
  <si>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</si>
  <si>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</si>
  <si>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</si>
  <si>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</si>
  <si>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</si>
  <si>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</si>
  <si>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</si>
  <si>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</si>
  <si>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</si>
  <si>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</si>
  <si>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</si>
  <si>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</si>
  <si>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</si>
  <si>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</si>
  <si>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</si>
  <si>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</si>
  <si>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</si>
  <si>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</si>
  <si>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</si>
  <si>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</si>
  <si>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</si>
  <si>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</si>
  <si>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</si>
  <si>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</si>
  <si>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</si>
  <si>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</si>
  <si>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</si>
  <si>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</si>
  <si>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</si>
  <si>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</si>
  <si>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</si>
  <si>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</si>
  <si>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</si>
  <si>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</si>
  <si>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</si>
  <si>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</si>
  <si>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</si>
  <si>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</si>
  <si>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</si>
  <si>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</si>
  <si>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</si>
  <si>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</si>
  <si>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</si>
  <si>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</si>
  <si>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</si>
  <si>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</si>
  <si>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</si>
  <si>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</si>
  <si>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</si>
  <si>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</si>
  <si>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</si>
  <si>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</si>
  <si>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</si>
  <si>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</si>
  <si>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</si>
  <si>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</si>
  <si>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</si>
  <si>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</si>
  <si>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</si>
  <si>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</si>
  <si>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</si>
  <si>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</si>
  <si>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</si>
  <si>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</si>
  <si>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</si>
  <si>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</si>
  <si>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</si>
  <si>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</si>
  <si>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</si>
  <si>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</si>
  <si>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</si>
  <si>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</si>
  <si>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</si>
  <si>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</si>
  <si>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</si>
  <si>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</si>
  <si>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</si>
  <si>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</si>
  <si>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</si>
  <si>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</si>
  <si>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</si>
  <si>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</si>
  <si>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</si>
  <si>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</si>
  <si>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</si>
  <si>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</si>
  <si>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</si>
  <si>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</si>
  <si>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</si>
  <si>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</si>
  <si>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</si>
  <si>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</si>
  <si>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</si>
  <si>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</si>
  <si>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</si>
  <si>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</si>
  <si>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</si>
  <si>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</si>
  <si>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</si>
  <si>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</si>
  <si>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</si>
  <si>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</si>
  <si>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</si>
  <si>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</si>
  <si>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</si>
  <si>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</si>
  <si>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</si>
  <si>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</si>
  <si>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</si>
  <si>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</si>
  <si>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</si>
  <si>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</si>
  <si>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</si>
  <si>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</si>
  <si>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</si>
  <si>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</si>
  <si>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</si>
  <si>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</si>
  <si>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</si>
  <si>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</si>
  <si>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</si>
  <si>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</si>
  <si>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</si>
  <si>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</si>
  <si>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</si>
  <si>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</si>
  <si>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</si>
  <si>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</si>
  <si>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</si>
  <si>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</si>
  <si>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</si>
  <si>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</si>
  <si>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</si>
  <si>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</si>
  <si>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</si>
  <si>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</si>
  <si>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</si>
  <si>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</si>
  <si>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</si>
  <si>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</si>
  <si>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</si>
  <si>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</si>
  <si>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</si>
  <si>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</si>
  <si>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</si>
  <si>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</si>
  <si>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</si>
  <si>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</si>
  <si>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</si>
  <si>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</si>
  <si>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</si>
  <si>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</si>
  <si>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</si>
  <si>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</si>
  <si>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</si>
  <si>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</si>
  <si>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</si>
  <si>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</si>
  <si>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</si>
  <si>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</si>
  <si>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</si>
  <si>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</si>
  <si>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</si>
  <si>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</si>
  <si>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</si>
  <si>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</si>
  <si>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</si>
  <si>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</si>
  <si>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</si>
  <si>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</si>
  <si>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</si>
  <si>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</si>
  <si>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</si>
  <si>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</si>
  <si>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</si>
  <si>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</si>
  <si>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</si>
  <si>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</si>
  <si>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</si>
  <si>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</si>
  <si>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</si>
  <si>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</si>
  <si>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</si>
  <si>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</si>
  <si>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</si>
  <si>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</si>
  <si>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</si>
  <si>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</si>
  <si>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</si>
  <si>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</si>
  <si>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</si>
  <si>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</si>
  <si>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</si>
  <si>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</si>
  <si>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</si>
  <si>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</si>
  <si>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</si>
  <si>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</si>
  <si>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</si>
  <si>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</si>
  <si>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</si>
  <si>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</si>
  <si>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</si>
  <si>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</si>
  <si>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</si>
  <si>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</si>
  <si>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</si>
  <si>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</si>
  <si>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</si>
  <si>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</si>
  <si>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</si>
  <si>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</si>
  <si>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</si>
  <si>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</si>
  <si>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</si>
  <si>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</si>
  <si>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</si>
  <si>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</si>
  <si>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</si>
  <si>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</si>
  <si>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</si>
  <si>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</si>
  <si>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</si>
  <si>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</si>
  <si>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</si>
  <si>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</si>
  <si>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</si>
  <si>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</si>
  <si>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</si>
  <si>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</si>
  <si>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</si>
  <si>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</si>
  <si>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</si>
  <si>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</si>
  <si>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</si>
  <si>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</si>
  <si>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</si>
  <si>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</si>
  <si>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</si>
  <si>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</si>
  <si>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</si>
  <si>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</si>
  <si>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</si>
  <si>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</si>
  <si>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</si>
  <si>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</si>
  <si>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</si>
  <si>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</si>
  <si>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</si>
  <si>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</si>
  <si>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</si>
  <si>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</si>
  <si>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</si>
  <si>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</si>
  <si>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</si>
  <si>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</si>
  <si>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</si>
  <si>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</si>
  <si>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</si>
  <si>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</si>
  <si>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</si>
  <si>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</si>
  <si>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</si>
  <si>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</si>
  <si>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</si>
  <si>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</si>
  <si>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</si>
  <si>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</si>
  <si>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</si>
  <si>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</si>
  <si>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</si>
  <si>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</si>
  <si>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</si>
  <si>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</si>
  <si>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</si>
  <si>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</si>
  <si>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</si>
  <si>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</si>
  <si>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</si>
  <si>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</si>
  <si>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</si>
  <si>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</si>
  <si>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</si>
  <si>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</si>
  <si>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</si>
  <si>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</si>
  <si>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</si>
  <si>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</si>
  <si>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</si>
  <si>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</si>
  <si>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</si>
  <si>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</si>
  <si>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</si>
  <si>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</si>
  <si>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</si>
  <si>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</si>
  <si>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</si>
  <si>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</si>
  <si>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</si>
  <si>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</si>
  <si>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</si>
  <si>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</si>
  <si>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</si>
  <si>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</si>
  <si>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</si>
  <si>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</si>
  <si>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</si>
  <si>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</si>
  <si>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</si>
  <si>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</si>
  <si>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</si>
  <si>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</si>
  <si>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</si>
  <si>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</si>
  <si>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</si>
  <si>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</si>
  <si>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</si>
  <si>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</si>
  <si>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</si>
  <si>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</si>
  <si>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</si>
  <si>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</si>
  <si>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</si>
  <si>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</si>
  <si>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</si>
  <si>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</si>
  <si>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</si>
  <si>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</si>
  <si>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</si>
  <si>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</si>
  <si>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</si>
  <si>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</si>
  <si>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</si>
  <si>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</si>
  <si>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</si>
  <si>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</si>
  <si>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</si>
  <si>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</si>
  <si>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</si>
  <si>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</si>
  <si>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</si>
  <si>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</si>
  <si>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</si>
  <si>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</si>
  <si>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</si>
  <si>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</si>
  <si>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</si>
  <si>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</si>
  <si>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</si>
  <si>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</si>
  <si>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</si>
  <si>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</si>
  <si>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</si>
  <si>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</si>
  <si>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</si>
  <si>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</si>
  <si>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</si>
  <si>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</si>
  <si>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</si>
  <si>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</si>
  <si>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</si>
  <si>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</si>
  <si>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</si>
  <si>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</si>
  <si>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</si>
  <si>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</si>
  <si>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</si>
  <si>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</si>
  <si>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</si>
  <si>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</si>
  <si>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</si>
  <si>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</si>
  <si>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</si>
  <si>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</si>
  <si>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</si>
  <si>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</si>
  <si>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</si>
  <si>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</si>
  <si>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</si>
  <si>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</si>
  <si>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</si>
  <si>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</si>
  <si>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</si>
  <si>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</si>
  <si>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</si>
  <si>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</si>
  <si>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</si>
  <si>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</si>
  <si>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</si>
  <si>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</si>
  <si>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</si>
  <si>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</si>
  <si>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</si>
  <si>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</si>
  <si>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</si>
  <si>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</si>
  <si>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</si>
  <si>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</si>
  <si>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</si>
  <si>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</si>
  <si>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</si>
  <si>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</si>
  <si>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</si>
  <si>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</si>
  <si>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</si>
  <si>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</si>
  <si>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</si>
  <si>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</si>
  <si>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</si>
  <si>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</si>
  <si>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</si>
  <si>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</si>
  <si>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</si>
  <si>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</si>
  <si>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</si>
  <si>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</si>
  <si>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</si>
  <si>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</si>
  <si>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</si>
  <si>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</si>
  <si>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</si>
  <si>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</si>
  <si>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</si>
  <si>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</si>
  <si>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</si>
  <si>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</si>
  <si>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</si>
  <si>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</si>
  <si>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</si>
  <si>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</si>
  <si>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</si>
  <si>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</si>
  <si>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</si>
  <si>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</si>
  <si>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</si>
  <si>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</si>
  <si>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</si>
  <si>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</si>
  <si>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</si>
  <si>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</si>
  <si>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</si>
  <si>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</si>
  <si>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</si>
  <si>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</si>
  <si>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</si>
  <si>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</si>
  <si>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</si>
  <si>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</si>
  <si>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</si>
  <si>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</si>
  <si>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</si>
  <si>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</si>
  <si>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</si>
  <si>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</si>
  <si>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</si>
  <si>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</si>
  <si>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</si>
  <si>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</si>
  <si>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</si>
  <si>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</si>
  <si>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</si>
  <si>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</si>
  <si>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</si>
  <si>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</si>
  <si>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</si>
  <si>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</si>
  <si>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</si>
  <si>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</si>
  <si>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</si>
  <si>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</si>
  <si>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</si>
  <si>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</si>
  <si>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</si>
  <si>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</si>
  <si>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</si>
  <si>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</si>
  <si>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</si>
  <si>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</si>
  <si>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</si>
  <si>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</si>
  <si>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</si>
  <si>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</si>
  <si>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</si>
  <si>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</si>
  <si>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</si>
  <si>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</si>
  <si>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</si>
  <si>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</si>
  <si>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</si>
  <si>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</si>
  <si>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</si>
  <si>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</si>
  <si>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</si>
  <si>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</si>
  <si>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</si>
  <si>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</si>
  <si>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</si>
  <si>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</si>
  <si>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</si>
  <si>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</si>
  <si>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</si>
  <si>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</si>
  <si>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</si>
  <si>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</si>
  <si>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</si>
  <si>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</si>
  <si>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</si>
  <si>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</si>
  <si>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</si>
  <si>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</si>
  <si>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</si>
  <si>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</si>
  <si>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</si>
  <si>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</si>
  <si>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</si>
  <si>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</si>
  <si>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</si>
  <si>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</si>
  <si>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</si>
  <si>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</si>
  <si>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</si>
  <si>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</si>
  <si>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</si>
  <si>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</si>
  <si>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</si>
  <si>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</si>
  <si>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</si>
  <si>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</si>
  <si>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</si>
  <si>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</si>
  <si>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</si>
  <si>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</si>
  <si>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</si>
  <si>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</si>
  <si>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</si>
  <si>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</si>
  <si>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</si>
  <si>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</si>
  <si>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</si>
  <si>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</si>
  <si>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</si>
  <si>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</si>
  <si>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</si>
  <si>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</si>
  <si>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</si>
  <si>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</si>
  <si>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</si>
  <si>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</si>
  <si>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</si>
  <si>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</si>
  <si>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</si>
  <si>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</si>
  <si>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</si>
  <si>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</si>
  <si>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</si>
  <si>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</si>
  <si>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</si>
  <si>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</si>
  <si>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</si>
  <si>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</si>
  <si>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</si>
  <si>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</si>
  <si>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</si>
  <si>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</si>
  <si>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</si>
  <si>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</si>
  <si>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</si>
  <si>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</si>
  <si>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</si>
  <si>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</si>
  <si>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</si>
  <si>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</si>
  <si>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</si>
  <si>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</si>
  <si>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</si>
  <si>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</si>
  <si>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</si>
  <si>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</si>
  <si>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</si>
  <si>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</si>
  <si>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</si>
  <si>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</si>
  <si>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</si>
  <si>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</si>
  <si>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</si>
  <si>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</si>
  <si>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</si>
  <si>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</si>
  <si>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</si>
  <si>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</si>
  <si>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</si>
  <si>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</si>
  <si>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</si>
  <si>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</si>
  <si>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</si>
  <si>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</si>
  <si>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</si>
  <si>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</si>
  <si>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</si>
  <si>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</si>
  <si>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</si>
  <si>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</si>
  <si>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</si>
  <si>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</si>
  <si>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</si>
  <si>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</si>
  <si>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</si>
  <si>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</si>
  <si>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</si>
  <si>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</si>
  <si>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</si>
  <si>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</si>
  <si>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</si>
  <si>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</si>
  <si>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</si>
  <si>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</si>
  <si>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</si>
  <si>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</si>
  <si>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</si>
  <si>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</si>
  <si>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</si>
  <si>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</si>
  <si>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</si>
  <si>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</si>
  <si>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</si>
  <si>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</si>
  <si>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</si>
  <si>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</si>
  <si>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</si>
  <si>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</si>
  <si>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</si>
  <si>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</si>
  <si>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</si>
  <si>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</si>
  <si>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</si>
  <si>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</si>
  <si>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</si>
  <si>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</si>
  <si>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</si>
  <si>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</si>
  <si>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</si>
  <si>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</si>
  <si>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</si>
  <si>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</si>
  <si>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</si>
  <si>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</si>
  <si>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</si>
  <si>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</si>
  <si>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</si>
  <si>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</si>
  <si>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</si>
  <si>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</si>
  <si>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</si>
  <si>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</si>
  <si>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</si>
  <si>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</si>
  <si>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</si>
  <si>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</si>
  <si>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</si>
  <si>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</si>
  <si>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</si>
  <si>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</si>
  <si>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</si>
  <si>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</si>
  <si>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</si>
  <si>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</si>
  <si>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</si>
  <si>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</si>
  <si>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</si>
  <si>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</si>
  <si>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</si>
  <si>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</si>
  <si>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</si>
  <si>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</si>
  <si>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</si>
  <si>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</si>
  <si>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</si>
  <si>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</si>
  <si>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</si>
  <si>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</si>
  <si>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</si>
  <si>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</si>
  <si>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</si>
  <si>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</si>
  <si>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</si>
  <si>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</si>
  <si>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</si>
  <si>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</si>
  <si>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</si>
  <si>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</si>
  <si>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</si>
  <si>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</si>
  <si>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</si>
  <si>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</si>
  <si>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</si>
  <si>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</si>
  <si>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</si>
  <si>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</si>
  <si>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</si>
  <si>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</si>
  <si>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</si>
  <si>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</si>
  <si>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</si>
  <si>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</si>
  <si>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</si>
  <si>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</si>
  <si>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</si>
  <si>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</si>
  <si>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</si>
  <si>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</si>
  <si>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</si>
  <si>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</si>
  <si>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</si>
  <si>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</si>
  <si>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</si>
  <si>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</si>
  <si>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</si>
  <si>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</si>
  <si>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</si>
  <si>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</si>
  <si>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</si>
  <si>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</si>
  <si>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</si>
  <si>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</si>
  <si>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</si>
  <si>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</si>
  <si>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</si>
  <si>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</si>
  <si>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</si>
  <si>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</si>
  <si>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</si>
  <si>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</si>
  <si>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</si>
  <si>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</si>
  <si>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</si>
  <si>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</si>
  <si>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</si>
  <si>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</si>
  <si>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</si>
  <si>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</si>
  <si>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</si>
  <si>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</si>
  <si>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</si>
  <si>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</si>
  <si>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</si>
  <si>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</si>
  <si>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</si>
  <si>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</si>
  <si>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</si>
  <si>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</si>
  <si>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</si>
  <si>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</si>
  <si>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</si>
  <si>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</si>
  <si>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</si>
  <si>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</si>
  <si>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</si>
  <si>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</si>
  <si>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</si>
  <si>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</si>
  <si>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</si>
  <si>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</si>
  <si>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</si>
  <si>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</si>
  <si>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</si>
  <si>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</si>
  <si>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</si>
  <si>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</si>
  <si>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</si>
  <si>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</si>
  <si>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</si>
  <si>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</si>
  <si>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</si>
  <si>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</si>
  <si>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</si>
  <si>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</si>
  <si>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</si>
  <si>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</si>
  <si>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</si>
  <si>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</si>
  <si>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</si>
  <si>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</si>
  <si>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</si>
  <si>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</si>
  <si>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</si>
  <si>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</si>
  <si>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</si>
  <si>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</si>
  <si>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</si>
  <si>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</si>
  <si>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</si>
  <si>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</si>
  <si>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</si>
  <si>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</si>
  <si>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</si>
  <si>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</si>
  <si>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</si>
  <si>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</si>
  <si>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</si>
  <si>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</si>
  <si>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</si>
  <si>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</si>
  <si>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</si>
  <si>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</si>
  <si>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</si>
  <si>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</si>
  <si>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</si>
  <si>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</si>
  <si>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</si>
  <si>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</si>
  <si>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</si>
  <si>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</si>
  <si>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</si>
  <si>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</si>
  <si>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</si>
  <si>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</si>
  <si>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</si>
  <si>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</si>
  <si>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</si>
  <si>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</si>
  <si>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</si>
  <si>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</si>
  <si>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</si>
  <si>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</si>
  <si>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</si>
  <si>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</si>
  <si>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</si>
  <si>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</si>
  <si>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</si>
  <si>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</si>
  <si>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</si>
  <si>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</si>
  <si>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</si>
  <si>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</si>
  <si>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</si>
  <si>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</si>
  <si>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</si>
  <si>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</si>
  <si>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</si>
  <si>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</si>
  <si>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</si>
  <si>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</si>
  <si>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</si>
  <si>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</si>
  <si>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</si>
  <si>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</si>
  <si>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</si>
  <si>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</si>
  <si>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</si>
  <si>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</si>
  <si>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</si>
  <si>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</si>
  <si>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</si>
  <si>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</si>
  <si>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</si>
  <si>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</si>
  <si>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</si>
  <si>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</si>
  <si>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</si>
  <si>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</si>
  <si>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</si>
  <si>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</si>
  <si>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</si>
  <si>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</si>
  <si>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</si>
  <si>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</si>
  <si>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</si>
  <si>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</si>
  <si>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</si>
  <si>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</si>
  <si>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</si>
  <si>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</si>
  <si>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</si>
  <si>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</si>
  <si>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</si>
  <si>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</si>
  <si>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</si>
  <si>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</si>
  <si>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</si>
  <si>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</si>
  <si>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</si>
  <si>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</si>
  <si>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</si>
  <si>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</si>
  <si>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</si>
  <si>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</si>
  <si>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</si>
  <si>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</si>
  <si>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</si>
  <si>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</si>
  <si>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</si>
  <si>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</si>
  <si>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</si>
  <si>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</si>
  <si>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</si>
  <si>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</si>
  <si>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</si>
  <si>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</si>
  <si>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</si>
  <si>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</si>
  <si>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</si>
  <si>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</si>
  <si>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</si>
  <si>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</si>
  <si>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</si>
  <si>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</si>
  <si>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</si>
  <si>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</si>
  <si>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</si>
  <si>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</si>
  <si>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</si>
  <si>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</si>
  <si>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</si>
  <si>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</si>
  <si>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</si>
  <si>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</si>
  <si>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</si>
  <si>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</si>
  <si>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</si>
  <si>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</si>
  <si>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</si>
  <si>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</si>
  <si>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</si>
  <si>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</si>
  <si>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</si>
  <si>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</si>
  <si>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</si>
  <si>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</si>
  <si>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</si>
  <si>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</si>
  <si>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</si>
  <si>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</si>
  <si>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</si>
  <si>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</si>
  <si>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</si>
  <si>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</si>
  <si>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</si>
  <si>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</si>
  <si>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</si>
  <si>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</si>
  <si>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</si>
  <si>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</si>
  <si>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</si>
  <si>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</si>
  <si>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</si>
  <si>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</si>
  <si>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</si>
  <si>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</si>
  <si>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</si>
  <si>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</si>
  <si>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</si>
  <si>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</si>
  <si>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</si>
  <si>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</si>
  <si>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</si>
  <si>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</si>
  <si>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</si>
  <si>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</si>
  <si>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</si>
  <si>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</si>
  <si>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</si>
  <si>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</si>
  <si>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</si>
  <si>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</si>
  <si>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</si>
  <si>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</si>
  <si>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</si>
  <si>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</si>
  <si>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</si>
  <si>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</si>
  <si>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</si>
  <si>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</si>
  <si>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</si>
  <si>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</si>
  <si>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</si>
  <si>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</si>
  <si>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</si>
  <si>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</si>
  <si>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</si>
  <si>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</si>
  <si>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</si>
  <si>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</si>
  <si>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</si>
  <si>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</si>
  <si>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</si>
  <si>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</si>
  <si>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</si>
  <si>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</si>
  <si>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</si>
  <si>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</si>
  <si>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</si>
  <si>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</si>
  <si>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</si>
  <si>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</si>
  <si>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</si>
  <si>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</si>
  <si>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</si>
  <si>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</si>
  <si>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</si>
  <si>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</si>
  <si>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</si>
  <si>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</si>
  <si>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</si>
  <si>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</si>
  <si>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</si>
  <si>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</si>
  <si>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</si>
  <si>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</si>
  <si>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</si>
  <si>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</si>
  <si>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</si>
  <si>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</si>
  <si>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</si>
  <si>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</si>
  <si>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</si>
  <si>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</si>
  <si>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</si>
  <si>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</si>
  <si>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</si>
  <si>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</si>
  <si>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</si>
  <si>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</si>
  <si>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</si>
  <si>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</si>
  <si>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</si>
  <si>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</si>
  <si>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</si>
  <si>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</si>
  <si>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</si>
  <si>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</si>
  <si>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</si>
  <si>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</si>
  <si>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</si>
  <si>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</si>
  <si>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</si>
  <si>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</si>
  <si>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</si>
  <si>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</si>
  <si>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</si>
  <si>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</si>
  <si>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</si>
  <si>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</si>
  <si>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</si>
  <si>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</si>
  <si>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</si>
  <si>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</si>
  <si>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</si>
  <si>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</si>
  <si>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</si>
  <si>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</si>
  <si>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</si>
  <si>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</si>
  <si>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</si>
  <si>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</si>
  <si>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</si>
  <si>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</si>
  <si>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</si>
  <si>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</si>
  <si>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</si>
  <si>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</si>
  <si>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</si>
  <si>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</si>
  <si>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</si>
  <si>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</si>
  <si>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</si>
  <si>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</si>
  <si>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</si>
  <si>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</si>
  <si>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</si>
  <si>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</si>
  <si>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</si>
  <si>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</si>
  <si>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</si>
  <si>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</si>
  <si>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</si>
  <si>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</si>
  <si>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</si>
  <si>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</si>
  <si>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</si>
  <si>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</si>
  <si>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</si>
  <si>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</si>
  <si>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</si>
  <si>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</si>
  <si>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</si>
  <si>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</si>
  <si>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</si>
  <si>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</si>
  <si>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</si>
  <si>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</si>
  <si>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</si>
  <si>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</si>
  <si>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</si>
  <si>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</si>
  <si>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</si>
  <si>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</si>
  <si>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</si>
  <si>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</si>
  <si>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</si>
  <si>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</si>
  <si>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</si>
  <si>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</si>
  <si>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</si>
  <si>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</si>
  <si>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</si>
  <si>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</si>
  <si>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</si>
  <si>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</si>
  <si>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</si>
  <si>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</si>
  <si>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</si>
  <si>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</si>
  <si>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</si>
  <si>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</si>
  <si>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</si>
  <si>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</si>
  <si>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</si>
  <si>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</si>
  <si>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</si>
  <si>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</si>
  <si>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</si>
  <si>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</si>
  <si>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</si>
  <si>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</si>
  <si>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</si>
  <si>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</si>
  <si>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</si>
  <si>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</si>
  <si>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</si>
  <si>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</si>
  <si>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</si>
  <si>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</si>
  <si>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</si>
  <si>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</si>
  <si>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</si>
  <si>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</si>
  <si>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</si>
  <si>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</si>
  <si>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</si>
  <si>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</si>
  <si>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</si>
  <si>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</si>
  <si>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</si>
  <si>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</si>
  <si>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</si>
  <si>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</si>
  <si>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</si>
  <si>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</si>
  <si>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</si>
  <si>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</si>
  <si>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</si>
  <si>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</si>
  <si>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</si>
  <si>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</si>
  <si>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</si>
  <si>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</si>
  <si>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</si>
  <si>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</si>
  <si>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</si>
  <si>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</si>
  <si>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</si>
  <si>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</si>
  <si>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</si>
  <si>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</si>
  <si>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</si>
  <si>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</si>
  <si>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</si>
  <si>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</si>
  <si>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</si>
  <si>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</si>
  <si>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</si>
  <si>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</si>
  <si>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</si>
  <si>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</si>
  <si>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</si>
  <si>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</si>
  <si>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</si>
  <si>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</si>
  <si>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</si>
  <si>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</si>
  <si>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</si>
  <si>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</si>
  <si>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</si>
  <si>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</si>
  <si>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</si>
  <si>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</si>
  <si>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</si>
  <si>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</si>
  <si>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</si>
  <si>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</si>
  <si>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</si>
  <si>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</si>
  <si>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</si>
  <si>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</si>
  <si>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</si>
  <si>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</si>
  <si>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</si>
  <si>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</si>
  <si>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</si>
  <si>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</si>
  <si>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</si>
  <si>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</si>
  <si>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</si>
  <si>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</si>
  <si>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</si>
  <si>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</si>
  <si>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</si>
  <si>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</si>
  <si>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</si>
  <si>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</si>
  <si>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</si>
  <si>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</si>
  <si>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</si>
  <si>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</si>
  <si>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</si>
  <si>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</si>
  <si>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</si>
  <si>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</si>
  <si>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</si>
  <si>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</si>
  <si>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</si>
  <si>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</si>
  <si>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</si>
  <si>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</si>
  <si>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</si>
  <si>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</si>
  <si>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</si>
  <si>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</si>
  <si>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</si>
  <si>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</si>
  <si>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</si>
  <si>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</si>
  <si>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</si>
  <si>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</si>
  <si>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</si>
  <si>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</si>
  <si>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</si>
  <si>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</si>
  <si>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</si>
  <si>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</si>
  <si>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</si>
  <si>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</si>
  <si>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</si>
  <si>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</si>
  <si>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</si>
  <si>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</si>
  <si>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</si>
  <si>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</si>
  <si>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</si>
  <si>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</si>
  <si>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</si>
  <si>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</si>
  <si>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</si>
  <si>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</si>
  <si>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</si>
  <si>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</si>
  <si>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</si>
  <si>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</si>
  <si>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</si>
  <si>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</si>
  <si>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</si>
  <si>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</si>
  <si>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</si>
  <si>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</si>
  <si>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</si>
  <si>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</si>
  <si>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</si>
  <si>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</si>
  <si>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</si>
  <si>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</si>
  <si>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</si>
  <si>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</si>
  <si>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</si>
  <si>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</si>
  <si>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</si>
  <si>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</si>
  <si>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</si>
  <si>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</si>
  <si>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</si>
  <si>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</si>
  <si>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</si>
  <si>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</si>
  <si>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</si>
  <si>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</si>
  <si>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</si>
  <si>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</si>
  <si>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</si>
  <si>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</si>
  <si>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</si>
  <si>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</si>
  <si>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</si>
  <si>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</si>
  <si>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</si>
  <si>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</si>
  <si>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</si>
  <si>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</si>
  <si>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</si>
  <si>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</si>
  <si>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</si>
  <si>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</si>
  <si>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</si>
  <si>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</si>
  <si>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</si>
  <si>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</si>
  <si>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</si>
  <si>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</si>
  <si>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</si>
  <si>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</si>
  <si>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</si>
  <si>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</si>
  <si>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</si>
  <si>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</si>
  <si>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</si>
  <si>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</si>
  <si>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</si>
  <si>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</si>
  <si>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</si>
  <si>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</si>
  <si>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</si>
  <si>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</si>
  <si>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</si>
  <si>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</si>
  <si>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</si>
  <si>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</si>
  <si>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</si>
  <si>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</si>
  <si>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</si>
  <si>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</si>
  <si>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</si>
  <si>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</si>
  <si>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</si>
  <si>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</si>
  <si>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</si>
  <si>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</si>
  <si>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</si>
  <si>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</si>
  <si>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</si>
  <si>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</si>
  <si>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</si>
  <si>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</si>
  <si>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</si>
  <si>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</si>
  <si>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</si>
  <si>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</si>
  <si>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</si>
  <si>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</si>
  <si>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</si>
  <si>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</si>
  <si>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</si>
  <si>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</si>
  <si>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</si>
  <si>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</si>
  <si>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</si>
  <si>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</si>
  <si>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</si>
  <si>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</si>
  <si>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</si>
  <si>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</si>
  <si>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</si>
  <si>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</si>
  <si>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</si>
  <si>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</si>
  <si>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</si>
  <si>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</si>
  <si>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</si>
  <si>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</si>
  <si>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</si>
  <si>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</si>
  <si>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</si>
  <si>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</si>
  <si>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</si>
  <si>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</si>
  <si>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</si>
  <si>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</si>
  <si>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</si>
  <si>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</si>
  <si>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</si>
  <si>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</si>
  <si>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</si>
  <si>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</si>
  <si>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</si>
  <si>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</si>
  <si>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</si>
  <si>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</si>
  <si>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</si>
  <si>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</si>
  <si>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</si>
  <si>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</si>
  <si>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</si>
  <si>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</si>
  <si>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</si>
  <si>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</si>
  <si>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</si>
  <si>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</si>
  <si>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</si>
  <si>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</si>
  <si>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</si>
  <si>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</si>
  <si>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</si>
  <si>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</si>
  <si>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</si>
  <si>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</si>
  <si>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</si>
  <si>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</si>
  <si>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</si>
  <si>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</si>
  <si>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</si>
  <si>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</si>
  <si>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</si>
  <si>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</si>
  <si>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</si>
  <si>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</si>
  <si>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</si>
  <si>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</si>
  <si>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</si>
  <si>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</si>
  <si>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</si>
  <si>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</si>
  <si>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</si>
  <si>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</si>
  <si>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</si>
  <si>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</si>
  <si>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</si>
  <si>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</si>
  <si>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</si>
  <si>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</si>
  <si>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</si>
  <si>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</si>
  <si>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</si>
  <si>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</si>
  <si>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</si>
  <si>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</si>
  <si>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</si>
  <si>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</si>
  <si>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</si>
  <si>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</si>
  <si>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</si>
  <si>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</si>
  <si>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</si>
  <si>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</si>
  <si>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</si>
  <si>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</si>
  <si>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</si>
  <si>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</si>
  <si>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</si>
  <si>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</si>
  <si>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</si>
  <si>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</si>
  <si>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</si>
  <si>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</si>
  <si>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</si>
  <si>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</si>
  <si>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</si>
  <si>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</si>
  <si>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</si>
  <si>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</si>
  <si>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</si>
  <si>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</si>
  <si>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</si>
  <si>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</si>
  <si>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</si>
  <si>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</si>
  <si>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</si>
  <si>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</si>
  <si>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</si>
  <si>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</si>
  <si>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</si>
  <si>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</si>
  <si>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</si>
  <si>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</si>
  <si>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</si>
  <si>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</si>
  <si>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</si>
  <si>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</si>
  <si>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</si>
  <si>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</si>
  <si>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</si>
  <si>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</si>
  <si>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</si>
  <si>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</si>
  <si>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</si>
  <si>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</si>
  <si>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</si>
  <si>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</si>
  <si>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</si>
  <si>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</si>
  <si>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</si>
  <si>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</si>
  <si>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</si>
  <si>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</si>
  <si>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</si>
  <si>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</si>
  <si>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</si>
  <si>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</si>
  <si>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</si>
  <si>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</si>
  <si>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</si>
  <si>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</si>
  <si>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</si>
  <si>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</si>
  <si>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</si>
  <si>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</si>
  <si>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</si>
  <si>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</si>
  <si>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</si>
  <si>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</si>
  <si>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</si>
  <si>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</si>
  <si>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</si>
  <si>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</si>
  <si>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</si>
  <si>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</si>
  <si>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</si>
  <si>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</si>
  <si>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</si>
  <si>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</si>
  <si>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</si>
  <si>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</si>
  <si>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</si>
  <si>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</si>
  <si>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</si>
  <si>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</si>
  <si>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</si>
  <si>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</si>
  <si>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</si>
  <si>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</si>
  <si>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</si>
  <si>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</si>
  <si>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</si>
  <si>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</si>
  <si>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</si>
  <si>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</si>
  <si>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</si>
  <si>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</si>
  <si>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</si>
  <si>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</si>
  <si>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</si>
  <si>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</si>
  <si>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</si>
  <si>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</si>
  <si>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</si>
  <si>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</si>
  <si>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</si>
  <si>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</si>
  <si>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</si>
  <si>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</si>
  <si>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</si>
  <si>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</si>
  <si>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</si>
  <si>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</si>
  <si>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</si>
  <si>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</si>
  <si>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</si>
  <si>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</si>
  <si>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</si>
  <si>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</si>
  <si>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</si>
  <si>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</si>
  <si>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</si>
  <si>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</si>
  <si>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</si>
  <si>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</si>
  <si>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</si>
  <si>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</si>
  <si>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</si>
  <si>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</si>
  <si>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</si>
  <si>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</si>
  <si>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</si>
  <si>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</si>
  <si>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</si>
  <si>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</si>
  <si>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</si>
  <si>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</si>
  <si>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</si>
  <si>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</si>
  <si>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</si>
  <si>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</si>
  <si>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</si>
  <si>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</si>
  <si>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</si>
  <si>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</si>
  <si>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</si>
  <si>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</si>
  <si>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</si>
  <si>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</si>
  <si>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</si>
  <si>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</si>
  <si>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</si>
  <si>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</si>
  <si>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</si>
  <si>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</si>
  <si>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</si>
  <si>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</si>
  <si>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</si>
  <si>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</si>
  <si>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</si>
  <si>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</si>
  <si>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</si>
  <si>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</si>
  <si>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</si>
  <si>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</si>
  <si>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</si>
  <si>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</si>
  <si>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</si>
  <si>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</si>
  <si>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</si>
  <si>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</si>
  <si>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</si>
  <si>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</si>
  <si>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</si>
  <si>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</si>
  <si>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</si>
  <si>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</si>
  <si>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</si>
  <si>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</si>
  <si>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</si>
  <si>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</si>
  <si>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</si>
  <si>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</si>
  <si>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</si>
  <si>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</si>
  <si>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</si>
  <si>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</si>
  <si>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</si>
  <si>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</si>
  <si>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</si>
  <si>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</si>
  <si>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</si>
  <si>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</si>
  <si>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</si>
  <si>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</si>
  <si>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</si>
  <si>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</si>
  <si>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</si>
  <si>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</si>
  <si>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</si>
  <si>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</si>
  <si>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</si>
  <si>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</si>
  <si>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</si>
  <si>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</si>
  <si>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</si>
  <si>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</si>
  <si>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</si>
  <si>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</si>
  <si>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</si>
  <si>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</si>
  <si>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</si>
  <si>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</si>
  <si>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</si>
  <si>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</si>
  <si>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</si>
  <si>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</si>
  <si>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</si>
  <si>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</si>
  <si>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</si>
  <si>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</si>
  <si>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</si>
  <si>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</si>
  <si>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</si>
  <si>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</si>
  <si>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</si>
  <si>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</si>
  <si>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</si>
  <si>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</si>
  <si>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</si>
  <si>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</si>
  <si>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</si>
  <si>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</si>
  <si>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</si>
  <si>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</si>
  <si>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</si>
  <si>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</si>
  <si>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</si>
  <si>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</si>
  <si>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</si>
  <si>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</si>
  <si>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</si>
  <si>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</si>
  <si>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</si>
  <si>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</si>
  <si>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</si>
  <si>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</si>
  <si>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</si>
  <si>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</si>
  <si>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</si>
  <si>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</si>
  <si>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</si>
  <si>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</si>
  <si>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</si>
  <si>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</si>
  <si>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</si>
  <si>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</si>
  <si>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</si>
  <si>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</si>
  <si>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</si>
  <si>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</si>
  <si>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</si>
  <si>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</si>
  <si>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</si>
  <si>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</si>
  <si>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</si>
  <si>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</si>
  <si>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</si>
  <si>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</si>
  <si>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</si>
  <si>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</si>
  <si>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</si>
  <si>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</si>
  <si>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</si>
  <si>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</si>
  <si>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</si>
  <si>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</si>
  <si>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</si>
  <si>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</si>
  <si>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</si>
  <si>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</si>
  <si>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</si>
  <si>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</si>
  <si>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</si>
  <si>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</si>
  <si>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</si>
  <si>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</si>
  <si>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</si>
  <si>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</si>
  <si>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</si>
  <si>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</si>
  <si>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</si>
  <si>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</si>
  <si>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</si>
  <si>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</si>
  <si>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</si>
  <si>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</si>
  <si>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</si>
  <si>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</si>
  <si>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</si>
  <si>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</si>
  <si>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</si>
  <si>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</si>
  <si>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</si>
  <si>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</si>
  <si>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</si>
  <si>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</si>
  <si>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</si>
  <si>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</si>
  <si>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</si>
  <si>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</si>
  <si>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</si>
  <si>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</si>
  <si>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</si>
  <si>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</si>
  <si>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</si>
  <si>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</si>
  <si>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</si>
  <si>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</si>
  <si>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</si>
  <si>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</si>
  <si>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</si>
  <si>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</si>
  <si>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</si>
  <si>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</si>
  <si>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</si>
  <si>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</si>
  <si>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</si>
  <si>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</si>
  <si>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</si>
  <si>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</si>
  <si>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</si>
  <si>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</si>
  <si>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</si>
  <si>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</si>
  <si>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</si>
  <si>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</si>
  <si>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</si>
  <si>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</si>
  <si>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</si>
  <si>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</si>
  <si>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</si>
  <si>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</si>
  <si>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</si>
  <si>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</si>
  <si>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</si>
  <si>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</si>
  <si>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</si>
  <si>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</si>
  <si>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</si>
  <si>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</si>
  <si>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</si>
  <si>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</si>
  <si>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</si>
  <si>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</si>
  <si>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</si>
  <si>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</si>
  <si>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</si>
  <si>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</si>
  <si>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</si>
  <si>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</si>
  <si>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</si>
  <si>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</si>
  <si>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</si>
  <si>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</si>
  <si>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</si>
  <si>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</si>
  <si>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</si>
  <si>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</si>
  <si>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</si>
  <si>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</si>
  <si>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</si>
  <si>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</si>
  <si>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</si>
  <si>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</si>
  <si>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</si>
  <si>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</si>
  <si>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</si>
  <si>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</si>
  <si>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</si>
  <si>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</si>
  <si>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</si>
  <si>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</si>
  <si>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</si>
  <si>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</si>
  <si>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</si>
  <si>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</si>
  <si>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</si>
  <si>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</si>
  <si>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</si>
  <si>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</si>
  <si>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</si>
  <si>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</si>
  <si>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</si>
  <si>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</si>
  <si>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</si>
  <si>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</si>
  <si>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</si>
  <si>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</si>
  <si>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</si>
  <si>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</si>
  <si>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</si>
  <si>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</si>
  <si>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</si>
  <si>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</si>
  <si>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</si>
  <si>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</si>
  <si>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</si>
  <si>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</si>
  <si>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</si>
  <si>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</si>
  <si>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</si>
  <si>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</si>
  <si>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</si>
  <si>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</si>
  <si>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</si>
  <si>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</si>
  <si>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</si>
  <si>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</si>
  <si>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</si>
  <si>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</si>
  <si>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</si>
  <si>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</si>
  <si>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</si>
  <si>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</si>
  <si>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</si>
  <si>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</si>
  <si>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</si>
  <si>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</si>
  <si>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</si>
  <si>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</si>
  <si>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</si>
  <si>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</si>
  <si>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</si>
  <si>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</si>
  <si>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</si>
  <si>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</si>
  <si>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</si>
  <si>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</si>
  <si>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</si>
  <si>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</si>
  <si>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</si>
  <si>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</si>
  <si>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</si>
  <si>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</si>
  <si>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</si>
  <si>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</si>
  <si>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</si>
  <si>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</si>
  <si>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</si>
  <si>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</si>
  <si>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</si>
  <si>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</si>
  <si>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</si>
  <si>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</si>
  <si>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</si>
  <si>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</si>
  <si>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</si>
  <si>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</si>
  <si>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</si>
  <si>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</si>
  <si>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</si>
  <si>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</si>
  <si>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</si>
  <si>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</si>
  <si>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</si>
  <si>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</si>
  <si>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</si>
  <si>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</si>
  <si>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</si>
  <si>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</si>
  <si>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</si>
  <si>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</si>
  <si>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</si>
  <si>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</si>
  <si>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</si>
  <si>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</si>
  <si>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</si>
  <si>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</si>
  <si>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</si>
  <si>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</si>
  <si>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</si>
  <si>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</si>
  <si>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</si>
  <si>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</si>
  <si>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</si>
  <si>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</si>
  <si>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</si>
  <si>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</si>
  <si>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</si>
  <si>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</si>
  <si>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</si>
  <si>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</si>
  <si>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</si>
  <si>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</si>
  <si>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</si>
  <si>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</si>
  <si>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</si>
  <si>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</si>
  <si>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</si>
  <si>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</si>
  <si>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</si>
  <si>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</si>
  <si>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</si>
  <si>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</si>
  <si>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</si>
  <si>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</si>
  <si>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</si>
  <si>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</si>
  <si>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</si>
  <si>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</si>
  <si>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</si>
  <si>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</si>
  <si>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</si>
  <si>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</si>
  <si>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</si>
  <si>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</si>
  <si>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</si>
  <si>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</si>
  <si>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</si>
  <si>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</si>
  <si>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</si>
  <si>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</si>
  <si>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</si>
  <si>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</si>
  <si>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</si>
  <si>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</si>
  <si>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</si>
  <si>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</si>
  <si>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</si>
  <si>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</si>
  <si>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</si>
  <si>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</si>
  <si>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</si>
  <si>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</si>
  <si>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</si>
  <si>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</si>
  <si>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</si>
  <si>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</si>
  <si>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</si>
  <si>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</si>
  <si>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</si>
  <si>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</si>
  <si>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</si>
  <si>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</si>
  <si>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</si>
  <si>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</si>
  <si>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</si>
  <si>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</si>
  <si>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</si>
  <si>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</si>
  <si>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</si>
  <si>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</si>
  <si>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</si>
  <si>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</si>
  <si>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</si>
  <si>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</si>
  <si>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</si>
  <si>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</si>
  <si>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</si>
  <si>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</si>
  <si>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</si>
  <si>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</si>
  <si>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</si>
  <si>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</si>
  <si>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</si>
  <si>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</si>
  <si>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</si>
  <si>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</si>
  <si>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</si>
  <si>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</si>
  <si>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</si>
  <si>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</si>
  <si>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</si>
  <si>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</si>
  <si>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</si>
  <si>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</si>
  <si>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</si>
  <si>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</si>
  <si>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</si>
  <si>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</si>
  <si>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</si>
  <si>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</si>
  <si>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</si>
  <si>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</si>
  <si>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</si>
  <si>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</si>
  <si>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</si>
  <si>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</si>
  <si>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</si>
  <si>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</si>
  <si>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</si>
  <si>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</si>
  <si>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</si>
  <si>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</si>
  <si>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</si>
  <si>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</si>
  <si>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</si>
  <si>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</si>
  <si>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</si>
  <si>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</si>
  <si>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</si>
  <si>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</si>
  <si>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</si>
  <si>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</si>
  <si>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</si>
  <si>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</si>
  <si>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</si>
  <si>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</si>
  <si>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</si>
  <si>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</si>
  <si>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</si>
  <si>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</si>
  <si>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</si>
  <si>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</si>
  <si>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</si>
  <si>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</si>
  <si>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</si>
  <si>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</si>
  <si>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</si>
  <si>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</si>
  <si>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</si>
  <si>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</si>
  <si>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</si>
  <si>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</si>
  <si>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</si>
  <si>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</si>
  <si>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</si>
  <si>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</si>
  <si>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</si>
  <si>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</si>
  <si>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</si>
  <si>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</si>
  <si>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</si>
  <si>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</si>
  <si>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</si>
  <si>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</si>
  <si>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</si>
  <si>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</si>
  <si>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</si>
  <si>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</si>
  <si>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</si>
  <si>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</si>
  <si>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</si>
  <si>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</si>
  <si>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</si>
  <si>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</si>
  <si>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</si>
  <si>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</si>
  <si>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</si>
  <si>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</si>
  <si>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</si>
  <si>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</si>
  <si>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</si>
  <si>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</si>
  <si>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</si>
  <si>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</si>
  <si>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</si>
  <si>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</si>
  <si>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</si>
  <si>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</si>
  <si>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</si>
  <si>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</si>
  <si>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</si>
  <si>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</si>
  <si>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</si>
  <si>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</si>
  <si>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</si>
  <si>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</si>
  <si>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</si>
  <si>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</si>
  <si>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</si>
  <si>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</si>
  <si>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</si>
  <si>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</si>
  <si>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</si>
  <si>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</si>
  <si>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</si>
  <si>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</si>
  <si>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</si>
  <si>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</si>
  <si>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</si>
  <si>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</si>
  <si>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</si>
  <si>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</si>
  <si>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</si>
  <si>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</si>
  <si>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</si>
  <si>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</si>
  <si>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</si>
  <si>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</si>
  <si>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</si>
  <si>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</si>
  <si>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</si>
  <si>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</si>
  <si>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</si>
  <si>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</si>
  <si>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</si>
  <si>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</si>
  <si>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</si>
  <si>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</si>
  <si>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</si>
  <si>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</si>
  <si>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</si>
  <si>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</si>
  <si>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</si>
  <si>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</si>
  <si>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</si>
  <si>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</si>
  <si>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</si>
  <si>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</si>
  <si>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</si>
  <si>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</si>
  <si>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</si>
  <si>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</si>
  <si>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</si>
  <si>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</si>
  <si>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</si>
  <si>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</si>
  <si>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</si>
  <si>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</si>
  <si>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</si>
  <si>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</si>
  <si>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</si>
  <si>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</si>
  <si>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</si>
  <si>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</si>
  <si>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</si>
  <si>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</si>
  <si>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</si>
  <si>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</si>
  <si>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</si>
  <si>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</si>
  <si>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</si>
  <si>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</si>
  <si>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</si>
  <si>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</si>
  <si>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</si>
  <si>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</si>
  <si>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</si>
  <si>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</si>
  <si>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</si>
  <si>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</si>
  <si>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</si>
  <si>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</si>
  <si>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</si>
  <si>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</si>
  <si>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</si>
  <si>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</si>
  <si>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</si>
  <si>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</si>
  <si>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</si>
  <si>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</si>
  <si>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</si>
  <si>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</si>
  <si>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</si>
  <si>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</si>
  <si>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</si>
  <si>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</si>
  <si>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</si>
  <si>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</si>
  <si>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</si>
  <si>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</si>
  <si>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</si>
  <si>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</si>
  <si>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</si>
  <si>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</si>
  <si>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</si>
  <si>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</si>
  <si>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</si>
  <si>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</si>
  <si>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</si>
  <si>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</si>
  <si>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</si>
  <si>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</si>
  <si>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</si>
  <si>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</si>
  <si>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</si>
  <si>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</si>
  <si>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</si>
  <si>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</si>
  <si>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</si>
  <si>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</si>
  <si>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</si>
  <si>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</si>
  <si>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</si>
  <si>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</si>
  <si>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</si>
  <si>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</si>
  <si>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</si>
  <si>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</si>
  <si>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</si>
  <si>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</si>
  <si>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</si>
  <si>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</si>
  <si>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</si>
  <si>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</si>
  <si>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</si>
  <si>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</si>
  <si>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</si>
  <si>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</si>
  <si>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</si>
  <si>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</si>
  <si>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</si>
  <si>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</si>
  <si>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</si>
  <si>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</si>
  <si>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</si>
  <si>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</si>
  <si>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</si>
  <si>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</si>
  <si>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</si>
  <si>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</si>
  <si>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</si>
  <si>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</si>
  <si>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</si>
  <si>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</si>
  <si>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</si>
  <si>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</si>
  <si>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</si>
  <si>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</si>
  <si>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</si>
  <si>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</si>
  <si>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</si>
  <si>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</si>
  <si>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</si>
  <si>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</si>
  <si>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</si>
  <si>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</si>
  <si>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</si>
  <si>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</si>
  <si>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</si>
  <si>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</si>
  <si>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</si>
  <si>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</si>
  <si>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</si>
  <si>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</si>
  <si>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</si>
  <si>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</si>
  <si>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</si>
  <si>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</si>
  <si>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</si>
  <si>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</si>
  <si>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</si>
  <si>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</si>
  <si>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</si>
  <si>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</si>
  <si>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</si>
  <si>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</si>
  <si>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</si>
  <si>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</si>
  <si>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</si>
  <si>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</si>
  <si>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</si>
  <si>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</si>
  <si>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</si>
  <si>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</si>
  <si>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</si>
  <si>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</si>
  <si>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</si>
  <si>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</si>
  <si>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</si>
  <si>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</si>
  <si>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</si>
  <si>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</si>
  <si>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</si>
  <si>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</si>
  <si>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</si>
  <si>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</si>
  <si>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</si>
  <si>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</si>
  <si>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</si>
  <si>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</si>
  <si>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</si>
  <si>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</si>
  <si>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</si>
  <si>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</si>
  <si>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</si>
  <si>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</si>
  <si>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</si>
  <si>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</si>
  <si>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</si>
  <si>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</si>
  <si>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</si>
  <si>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</si>
  <si>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</si>
  <si>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</si>
  <si>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</si>
  <si>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</si>
  <si>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</si>
  <si>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</si>
  <si>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</si>
  <si>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</si>
  <si>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</si>
  <si>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</si>
  <si>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</si>
  <si>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</si>
  <si>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</si>
  <si>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</si>
  <si>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</si>
  <si>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</si>
  <si>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</si>
  <si>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</si>
  <si>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</si>
  <si>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</si>
  <si>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</si>
  <si>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</si>
  <si>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</si>
  <si>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</si>
  <si>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</si>
  <si>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</si>
  <si>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</si>
  <si>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</si>
  <si>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</si>
  <si>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</si>
  <si>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</si>
  <si>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</si>
  <si>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</si>
  <si>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</si>
  <si>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</si>
  <si>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</si>
  <si>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</si>
  <si>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</si>
  <si>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</si>
  <si>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</si>
  <si>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</si>
  <si>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</si>
  <si>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</si>
  <si>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</si>
  <si>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</si>
  <si>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</si>
  <si>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</si>
  <si>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</si>
  <si>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</si>
  <si>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</si>
  <si>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</si>
  <si>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</si>
  <si>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</si>
  <si>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</si>
  <si>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</si>
  <si>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</si>
  <si>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</si>
  <si>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</si>
  <si>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</si>
  <si>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</si>
  <si>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</si>
  <si>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</si>
  <si>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</si>
  <si>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</si>
  <si>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</si>
  <si>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</si>
  <si>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</si>
  <si>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</si>
  <si>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</si>
  <si>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</si>
  <si>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</si>
  <si>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</si>
  <si>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</si>
  <si>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</si>
  <si>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</si>
  <si>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</si>
  <si>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</si>
  <si>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</si>
  <si>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</si>
  <si>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</si>
  <si>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</si>
  <si>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</si>
  <si>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</si>
  <si>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</si>
  <si>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</si>
  <si>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</si>
  <si>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</si>
  <si>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</si>
  <si>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</si>
  <si>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</si>
  <si>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</si>
  <si>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</si>
  <si>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</si>
  <si>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</si>
  <si>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</si>
  <si>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</si>
  <si>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</si>
  <si>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</si>
  <si>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</si>
  <si>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</si>
  <si>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</si>
  <si>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</si>
  <si>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</si>
  <si>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</si>
  <si>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</si>
  <si>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</si>
  <si>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</si>
  <si>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</si>
  <si>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</si>
  <si>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</si>
  <si>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</si>
  <si>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</si>
  <si>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</si>
  <si>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</si>
  <si>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</si>
  <si>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</si>
  <si>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</si>
  <si>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</si>
  <si>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</si>
  <si>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</si>
  <si>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</si>
  <si>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</si>
  <si>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</si>
  <si>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</si>
  <si>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</si>
  <si>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</si>
  <si>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</si>
  <si>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</si>
  <si>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</si>
  <si>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</si>
  <si>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</si>
  <si>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</si>
  <si>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</si>
  <si>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</si>
  <si>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</si>
  <si>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</si>
  <si>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</si>
  <si>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</si>
  <si>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</si>
  <si>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</si>
  <si>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</si>
  <si>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</si>
  <si>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</si>
  <si>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</si>
  <si>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</si>
  <si>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</si>
  <si>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</si>
  <si>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</si>
  <si>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</si>
  <si>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</si>
  <si>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</si>
  <si>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</si>
  <si>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</si>
  <si>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</si>
  <si>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</si>
  <si>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</si>
  <si>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</si>
  <si>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</si>
  <si>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</si>
  <si>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</si>
  <si>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</si>
  <si>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</si>
  <si>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</si>
  <si>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</si>
  <si>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</si>
  <si>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</si>
  <si>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</si>
  <si>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</si>
  <si>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</si>
  <si>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</si>
  <si>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</si>
  <si>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</si>
  <si>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</si>
  <si>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</si>
  <si>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</si>
  <si>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</si>
  <si>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</si>
  <si>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</si>
  <si>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</si>
  <si>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</si>
  <si>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</si>
  <si>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</si>
  <si>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</si>
  <si>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</si>
  <si>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</si>
  <si>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</si>
  <si>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</si>
  <si>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</si>
  <si>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</si>
  <si>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</si>
  <si>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</si>
  <si>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</si>
  <si>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</si>
  <si>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</si>
  <si>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</si>
  <si>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</si>
  <si>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</si>
  <si>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</si>
  <si>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</si>
  <si>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</si>
  <si>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</si>
  <si>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</si>
  <si>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</si>
  <si>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</si>
  <si>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</si>
  <si>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</si>
  <si>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</si>
  <si>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</si>
  <si>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</si>
  <si>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</si>
  <si>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</si>
  <si>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</si>
  <si>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</si>
  <si>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</si>
  <si>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</si>
  <si>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</si>
  <si>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</si>
  <si>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</si>
  <si>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</si>
  <si>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</si>
  <si>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</si>
  <si>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</si>
  <si>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</si>
  <si>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</si>
  <si>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</si>
  <si>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</si>
  <si>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</si>
  <si>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</si>
  <si>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</si>
  <si>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</si>
  <si>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</si>
  <si>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</si>
  <si>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</si>
  <si>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</si>
  <si>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</si>
  <si>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</si>
  <si>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</si>
  <si>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</si>
  <si>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</si>
  <si>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</si>
  <si>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</si>
  <si>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</si>
  <si>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</si>
  <si>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</si>
  <si>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</si>
  <si>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</si>
  <si>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</si>
  <si>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</si>
  <si>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</si>
  <si>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</si>
  <si>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</si>
  <si>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</si>
  <si>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</si>
  <si>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</si>
  <si>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</si>
  <si>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</si>
  <si>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</si>
  <si>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</si>
  <si>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</si>
  <si>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</si>
  <si>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</si>
  <si>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</si>
  <si>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</si>
  <si>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</si>
  <si>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</si>
  <si>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</si>
  <si>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</si>
  <si>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</si>
  <si>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</si>
  <si>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</si>
  <si>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</si>
  <si>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</si>
  <si>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</si>
  <si>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</si>
  <si>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</si>
  <si>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</si>
  <si>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</si>
  <si>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</si>
  <si>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</si>
  <si>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</si>
  <si>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</si>
  <si>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</si>
  <si>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</si>
  <si>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</si>
  <si>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</si>
  <si>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</si>
  <si>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</si>
  <si>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</si>
  <si>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</si>
  <si>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</si>
  <si>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</si>
  <si>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</si>
  <si>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</si>
  <si>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</si>
  <si>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</si>
  <si>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</si>
  <si>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</si>
  <si>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</si>
  <si>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</si>
  <si>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</si>
  <si>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</si>
  <si>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</si>
  <si>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</si>
  <si>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</si>
  <si>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</si>
  <si>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</si>
  <si>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</si>
  <si>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</si>
  <si>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</si>
  <si>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</si>
  <si>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</si>
  <si>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</si>
  <si>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</si>
  <si>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</si>
  <si>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</si>
  <si>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</si>
  <si>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</si>
  <si>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</si>
  <si>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</si>
  <si>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</si>
  <si>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</si>
  <si>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</si>
  <si>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</si>
  <si>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</si>
  <si>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</si>
  <si>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</si>
  <si>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</si>
  <si>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</si>
  <si>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</si>
  <si>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</si>
  <si>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</si>
  <si>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</si>
  <si>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</si>
  <si>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</si>
  <si>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</si>
  <si>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</si>
  <si>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</si>
  <si>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</si>
  <si>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</si>
  <si>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</si>
  <si>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</si>
  <si>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</si>
  <si>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</si>
  <si>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</si>
  <si>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</si>
  <si>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</si>
  <si>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</si>
  <si>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</si>
  <si>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</si>
  <si>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</si>
  <si>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</si>
  <si>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</si>
  <si>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</si>
  <si>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</si>
  <si>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</si>
  <si>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</si>
  <si>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</si>
  <si>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</si>
  <si>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</si>
  <si>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</si>
  <si>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</si>
  <si>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</si>
  <si>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</si>
  <si>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</si>
  <si>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</si>
  <si>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</si>
  <si>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</si>
  <si>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</si>
  <si>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</si>
  <si>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</si>
  <si>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</si>
  <si>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</si>
  <si>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</si>
  <si>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</si>
  <si>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</si>
  <si>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</si>
  <si>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</si>
  <si>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</si>
  <si>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</si>
  <si>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</si>
  <si>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</si>
  <si>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</si>
  <si>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</si>
  <si>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</si>
  <si>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</si>
  <si>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</si>
  <si>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</si>
  <si>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</si>
  <si>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</si>
  <si>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</si>
  <si>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</si>
  <si>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</si>
  <si>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</si>
  <si>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</si>
  <si>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</si>
  <si>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</si>
  <si>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</si>
  <si>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</si>
  <si>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</si>
  <si>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</si>
  <si>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</si>
  <si>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</si>
  <si>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</si>
  <si>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</si>
  <si>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</si>
  <si>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</si>
  <si>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</si>
  <si>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</si>
  <si>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</si>
  <si>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</si>
  <si>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</si>
  <si>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</si>
  <si>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</si>
  <si>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</si>
  <si>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</si>
  <si>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</si>
  <si>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</si>
  <si>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</si>
  <si>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</si>
  <si>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</si>
  <si>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</si>
  <si>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</si>
  <si>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</si>
  <si>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</si>
  <si>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</si>
  <si>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</si>
  <si>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</si>
  <si>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</si>
  <si>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</si>
  <si>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</si>
  <si>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</si>
  <si>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</si>
  <si>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</si>
  <si>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</si>
  <si>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</si>
  <si>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</si>
  <si>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</si>
  <si>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</si>
  <si>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</si>
  <si>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</si>
  <si>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</si>
  <si>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</si>
  <si>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</si>
  <si>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</si>
  <si>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</si>
  <si>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</si>
  <si>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</si>
  <si>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</si>
  <si>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</si>
  <si>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</si>
  <si>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</si>
  <si>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</si>
  <si>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</si>
  <si>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</si>
  <si>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</si>
  <si>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</si>
  <si>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</si>
  <si>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</si>
  <si>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</si>
  <si>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</si>
  <si>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</si>
  <si>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</si>
  <si>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</si>
  <si>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</si>
  <si>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</si>
  <si>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</si>
  <si>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</si>
  <si>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</si>
  <si>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</si>
  <si>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</si>
  <si>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</si>
  <si>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</si>
  <si>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</si>
  <si>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</si>
  <si>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</si>
  <si>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</si>
  <si>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</si>
  <si>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</si>
  <si>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</si>
  <si>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</si>
  <si>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</si>
  <si>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</si>
  <si>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</si>
  <si>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</si>
  <si>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</si>
  <si>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</si>
  <si>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</si>
  <si>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</si>
  <si>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</si>
  <si>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</si>
  <si>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</si>
  <si>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</si>
  <si>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</si>
  <si>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</si>
  <si>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</si>
  <si>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</si>
  <si>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</si>
  <si>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</si>
  <si>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</si>
  <si>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</si>
  <si>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</si>
  <si>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</si>
  <si>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</si>
  <si>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</si>
  <si>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</si>
  <si>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</si>
  <si>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</si>
  <si>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</si>
  <si>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</si>
  <si>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</si>
  <si>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</si>
  <si>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</si>
  <si>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</si>
  <si>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</si>
  <si>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</si>
  <si>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</si>
  <si>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</si>
  <si>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</si>
  <si>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</si>
  <si>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</si>
  <si>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</si>
  <si>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</si>
  <si>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</si>
  <si>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</si>
  <si>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</si>
  <si>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</si>
  <si>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</si>
  <si>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</si>
  <si>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</si>
  <si>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</si>
  <si>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</si>
  <si>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</si>
  <si>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</si>
  <si>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</si>
  <si>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</si>
  <si>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</si>
  <si>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</si>
  <si>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</si>
  <si>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</si>
  <si>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</si>
  <si>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</si>
  <si>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</si>
  <si>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</si>
  <si>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</si>
  <si>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</si>
  <si>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</si>
  <si>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</si>
  <si>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</si>
  <si>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</si>
  <si>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</si>
  <si>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</si>
  <si>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</si>
  <si>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</si>
  <si>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</si>
  <si>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</si>
  <si>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</si>
  <si>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</si>
  <si>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</si>
  <si>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</si>
  <si>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</si>
  <si>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</si>
  <si>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</si>
  <si>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</si>
  <si>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</si>
  <si>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</si>
  <si>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</si>
  <si>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</si>
  <si>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</si>
  <si>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</si>
  <si>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</si>
  <si>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</si>
  <si>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</si>
  <si>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</si>
  <si>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</si>
  <si>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</si>
  <si>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</si>
  <si>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</si>
  <si>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</si>
  <si>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</si>
  <si>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</si>
  <si>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</si>
  <si>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</si>
  <si>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</si>
  <si>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</si>
  <si>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</si>
  <si>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</si>
  <si>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</si>
  <si>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</si>
  <si>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</si>
  <si>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</si>
  <si>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</si>
  <si>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</si>
  <si>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</si>
  <si>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</si>
  <si>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</si>
  <si>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</si>
  <si>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</si>
  <si>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</si>
  <si>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</si>
  <si>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</si>
  <si>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</si>
  <si>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</si>
  <si>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</si>
  <si>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</si>
  <si>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</si>
  <si>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</si>
  <si>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</si>
  <si>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</si>
  <si>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</si>
  <si>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</si>
  <si>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</si>
  <si>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</si>
  <si>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</si>
  <si>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</si>
  <si>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</si>
  <si>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</si>
  <si>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</si>
  <si>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</si>
  <si>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</si>
  <si>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</si>
  <si>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</si>
  <si>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</si>
  <si>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</si>
  <si>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</si>
  <si>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</si>
  <si>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</si>
  <si>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</si>
  <si>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</si>
  <si>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</si>
  <si>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</si>
  <si>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</si>
  <si>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</si>
  <si>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</si>
  <si>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</si>
  <si>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</si>
  <si>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</si>
  <si>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</si>
  <si>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</si>
  <si>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</si>
  <si>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</si>
  <si>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</si>
  <si>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</si>
  <si>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</si>
  <si>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</si>
  <si>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</si>
  <si>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</si>
  <si>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</si>
  <si>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</si>
  <si>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</si>
  <si>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</si>
  <si>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</si>
  <si>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</si>
  <si>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</si>
  <si>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</si>
  <si>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</si>
  <si>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</si>
  <si>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</si>
  <si>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</si>
  <si>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</si>
  <si>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</si>
  <si>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</si>
  <si>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</si>
  <si>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</si>
  <si>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</si>
  <si>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</si>
  <si>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</si>
  <si>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</si>
  <si>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</si>
  <si>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</si>
  <si>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</si>
  <si>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</si>
  <si>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</si>
  <si>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</si>
  <si>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</si>
  <si>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</si>
  <si>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</si>
  <si>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</si>
  <si>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</si>
  <si>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</si>
  <si>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</si>
  <si>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</si>
  <si>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</si>
  <si>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</si>
  <si>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</si>
  <si>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</si>
  <si>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</si>
  <si>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</si>
  <si>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</si>
  <si>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</si>
  <si>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</si>
  <si>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</si>
  <si>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</si>
  <si>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</si>
  <si>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</si>
  <si>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</si>
  <si>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</si>
  <si>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</si>
  <si>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</si>
  <si>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</si>
  <si>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</si>
  <si>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</si>
  <si>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</si>
  <si>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</si>
  <si>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</si>
  <si>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</si>
  <si>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</si>
  <si>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</si>
  <si>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</si>
  <si>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</si>
  <si>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</si>
  <si>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</si>
  <si>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</si>
  <si>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</si>
  <si>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</si>
  <si>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</si>
  <si>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</si>
  <si>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</si>
  <si>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</si>
  <si>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</si>
  <si>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</si>
  <si>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</si>
  <si>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</si>
  <si>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</si>
  <si>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</si>
  <si>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</si>
  <si>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</si>
  <si>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</si>
  <si>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</si>
  <si>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</si>
  <si>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</si>
  <si>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</si>
  <si>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</si>
  <si>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</si>
  <si>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</si>
  <si>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</si>
  <si>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</si>
  <si>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</si>
  <si>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</si>
  <si>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</si>
  <si>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</si>
  <si>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</si>
  <si>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</si>
  <si>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</si>
  <si>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</si>
  <si>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</si>
  <si>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</si>
  <si>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</si>
  <si>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</si>
  <si>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</si>
  <si>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</si>
  <si>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</si>
  <si>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</si>
  <si>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</si>
  <si>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</si>
  <si>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</si>
  <si>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</si>
  <si>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</si>
  <si>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</si>
  <si>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</si>
  <si>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</si>
  <si>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</si>
  <si>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</si>
  <si>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</si>
  <si>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</si>
  <si>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</si>
  <si>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</si>
  <si>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</si>
  <si>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</si>
  <si>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</si>
  <si>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</si>
  <si>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</si>
  <si>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</si>
  <si>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</si>
  <si>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</si>
  <si>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</si>
  <si>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</si>
  <si>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</si>
  <si>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</si>
  <si>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</si>
  <si>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</si>
  <si>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</si>
  <si>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</si>
  <si>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</si>
  <si>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</si>
  <si>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</si>
  <si>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</si>
  <si>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</si>
  <si>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</si>
  <si>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</si>
  <si>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</si>
  <si>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</si>
  <si>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</si>
  <si>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</si>
  <si>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</si>
  <si>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</si>
  <si>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</si>
  <si>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</si>
  <si>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</si>
  <si>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</si>
  <si>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</si>
  <si>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</si>
  <si>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</si>
  <si>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</si>
  <si>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</si>
  <si>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</si>
  <si>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</si>
  <si>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</si>
  <si>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</si>
  <si>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</si>
  <si>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</si>
  <si>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</si>
  <si>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</si>
  <si>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</si>
  <si>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</si>
  <si>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</si>
  <si>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</si>
  <si>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</si>
  <si>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</si>
  <si>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</si>
  <si>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</si>
  <si>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</si>
  <si>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</si>
  <si>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</si>
  <si>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</si>
  <si>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</si>
  <si>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</si>
  <si>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</si>
  <si>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</si>
  <si>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</si>
  <si>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</si>
  <si>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</si>
  <si>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</si>
  <si>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</si>
  <si>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</si>
  <si>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</si>
  <si>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</si>
  <si>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</si>
  <si>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</si>
  <si>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</si>
  <si>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</si>
  <si>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</si>
  <si>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</si>
  <si>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</si>
  <si>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</si>
  <si>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</si>
  <si>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</si>
  <si>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</si>
  <si>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</si>
  <si>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</si>
  <si>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</si>
  <si>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</si>
  <si>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</si>
  <si>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</si>
  <si>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</si>
  <si>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</si>
  <si>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</si>
  <si>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</si>
  <si>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</si>
  <si>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</si>
  <si>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</si>
  <si>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</si>
  <si>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</si>
  <si>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</si>
  <si>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</si>
  <si>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</si>
  <si>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</si>
  <si>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</si>
  <si>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</si>
  <si>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</si>
  <si>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</si>
  <si>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</si>
  <si>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</si>
  <si>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</si>
  <si>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</si>
  <si>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</si>
  <si>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</si>
  <si>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</si>
  <si>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</si>
  <si>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</si>
  <si>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</si>
  <si>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</si>
  <si>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</si>
  <si>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</si>
  <si>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</si>
  <si>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</si>
  <si>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</si>
  <si>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</si>
  <si>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</si>
  <si>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</si>
  <si>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</si>
  <si>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</si>
  <si>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</si>
  <si>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</si>
  <si>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</si>
  <si>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</si>
  <si>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</si>
  <si>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</si>
  <si>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</si>
  <si>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</si>
  <si>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</si>
  <si>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</si>
  <si>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</si>
  <si>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</si>
  <si>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</si>
  <si>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</si>
  <si>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</si>
  <si>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</si>
  <si>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</si>
  <si>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</si>
  <si>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</si>
  <si>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</si>
  <si>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</si>
  <si>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</si>
  <si>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</si>
  <si>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</si>
  <si>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</si>
  <si>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</si>
  <si>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</si>
  <si>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</si>
  <si>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</si>
  <si>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</si>
  <si>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</si>
  <si>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</si>
  <si>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</si>
  <si>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</si>
  <si>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</si>
  <si>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</si>
  <si>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</si>
  <si>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</si>
  <si>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</si>
  <si>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</si>
  <si>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</si>
  <si>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</si>
  <si>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</si>
  <si>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</si>
  <si>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</si>
  <si>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</si>
  <si>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</si>
  <si>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</si>
  <si>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</si>
  <si>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</si>
  <si>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</si>
  <si>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</si>
  <si>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</si>
  <si>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</si>
  <si>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</si>
  <si>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</si>
  <si>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</si>
  <si>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</si>
  <si>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</si>
  <si>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</si>
  <si>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</si>
  <si>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</si>
  <si>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</si>
  <si>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</si>
  <si>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</si>
  <si>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</si>
  <si>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</si>
  <si>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</si>
  <si>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</si>
  <si>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</si>
  <si>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</si>
  <si>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</si>
  <si>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</si>
  <si>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</si>
  <si>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</si>
  <si>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</si>
  <si>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</si>
  <si>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</si>
  <si>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</si>
  <si>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</si>
  <si>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</si>
  <si>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</si>
  <si>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</si>
  <si>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</si>
  <si>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</si>
  <si>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</si>
  <si>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</si>
  <si>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</si>
  <si>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</si>
  <si>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</si>
  <si>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</si>
  <si>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</si>
  <si>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</si>
  <si>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</si>
  <si>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</si>
  <si>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</si>
  <si>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</si>
  <si>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</si>
  <si>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</si>
  <si>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</si>
  <si>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</si>
  <si>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</si>
  <si>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</si>
  <si>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</si>
  <si>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</si>
  <si>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</si>
  <si>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</si>
  <si>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</si>
  <si>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</si>
  <si>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</si>
  <si>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</si>
  <si>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</si>
  <si>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</si>
  <si>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</si>
  <si>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</si>
  <si>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</si>
  <si>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</si>
  <si>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</si>
  <si>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</si>
  <si>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</si>
  <si>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</si>
  <si>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</si>
  <si>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</si>
  <si>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</si>
  <si>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</si>
  <si>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</si>
  <si>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</si>
  <si>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</si>
  <si>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</si>
  <si>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</si>
  <si>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</si>
  <si>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</si>
  <si>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</si>
  <si>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</si>
  <si>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</si>
  <si>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</si>
  <si>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</si>
  <si>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</si>
  <si>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</si>
  <si>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</si>
  <si>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</si>
  <si>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</si>
  <si>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</si>
  <si>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</si>
  <si>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</si>
  <si>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</si>
  <si>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</si>
  <si>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</si>
  <si>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</si>
  <si>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</si>
  <si>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</si>
  <si>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</si>
  <si>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</si>
  <si>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</si>
  <si>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</si>
  <si>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</si>
  <si>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</si>
  <si>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</si>
  <si>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</si>
  <si>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</si>
  <si>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</si>
  <si>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</si>
  <si>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</si>
  <si>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</si>
  <si>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</si>
  <si>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</si>
  <si>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</si>
  <si>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</si>
  <si>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</si>
  <si>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</si>
  <si>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</si>
  <si>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</si>
  <si>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</si>
  <si>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</si>
  <si>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</si>
  <si>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</si>
  <si>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</si>
  <si>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</si>
  <si>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</si>
  <si>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</si>
  <si>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</si>
  <si>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</si>
  <si>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</si>
  <si>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</si>
  <si>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</si>
  <si>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</si>
  <si>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</si>
  <si>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</si>
  <si>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</si>
  <si>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</si>
  <si>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</si>
  <si>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</si>
  <si>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</si>
  <si>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</si>
  <si>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</si>
  <si>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</si>
  <si>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</si>
  <si>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</si>
  <si>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</si>
  <si>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</si>
  <si>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</si>
  <si>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</si>
  <si>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</si>
  <si>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</si>
  <si>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</si>
  <si>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</si>
  <si>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</si>
  <si>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</si>
  <si>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</si>
  <si>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</si>
  <si>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</si>
  <si>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</si>
  <si>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</si>
  <si>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</si>
  <si>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</si>
  <si>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</si>
  <si>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</si>
  <si>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</si>
  <si>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</si>
  <si>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</si>
  <si>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</si>
  <si>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</si>
  <si>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</si>
  <si>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</si>
  <si>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</si>
  <si>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</si>
  <si>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</si>
  <si>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</si>
  <si>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</si>
  <si>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</si>
  <si>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</si>
  <si>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</si>
  <si>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</si>
  <si>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</si>
  <si>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</si>
  <si>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</si>
  <si>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</si>
  <si>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</si>
  <si>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</si>
  <si>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</si>
  <si>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</si>
  <si>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</si>
  <si>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</si>
  <si>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</si>
  <si>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</si>
  <si>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</si>
  <si>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</si>
  <si>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</si>
  <si>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</si>
  <si>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</si>
  <si>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</si>
  <si>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</si>
  <si>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</si>
  <si>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</si>
  <si>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</si>
  <si>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</si>
  <si>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</si>
  <si>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</si>
  <si>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</si>
  <si>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</si>
  <si>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</si>
  <si>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</si>
  <si>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</si>
  <si>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</si>
  <si>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</si>
  <si>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</si>
  <si>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</si>
  <si>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</si>
  <si>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</si>
  <si>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</si>
  <si>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</si>
  <si>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</si>
  <si>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</si>
  <si>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</si>
  <si>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</si>
  <si>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</si>
  <si>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</si>
  <si>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</si>
  <si>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</si>
  <si>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</si>
  <si>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</si>
  <si>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</si>
  <si>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</si>
  <si>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</si>
  <si>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</si>
  <si>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</si>
  <si>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</si>
  <si>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</si>
  <si>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</si>
  <si>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</si>
  <si>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</si>
  <si>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</si>
  <si>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</si>
  <si>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</si>
  <si>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</si>
  <si>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</si>
  <si>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</si>
  <si>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</si>
  <si>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</si>
  <si>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</si>
  <si>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</si>
  <si>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</si>
  <si>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</si>
  <si>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</si>
  <si>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</si>
  <si>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</si>
  <si>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</si>
  <si>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</si>
  <si>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</si>
  <si>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</si>
  <si>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</si>
  <si>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</si>
  <si>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</si>
  <si>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</si>
  <si>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</si>
  <si>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</si>
  <si>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</si>
  <si>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</si>
  <si>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</si>
  <si>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</si>
  <si>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</si>
  <si>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</si>
  <si>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</si>
  <si>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</si>
  <si>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</si>
  <si>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</si>
  <si>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</si>
  <si>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</si>
  <si>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</si>
  <si>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</si>
  <si>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</si>
  <si>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</si>
  <si>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</si>
  <si>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</si>
  <si>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</si>
  <si>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</si>
  <si>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</si>
  <si>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</si>
  <si>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</si>
  <si>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</si>
  <si>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</si>
  <si>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</si>
  <si>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</si>
  <si>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</si>
  <si>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</si>
  <si>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</si>
  <si>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</si>
  <si>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</si>
  <si>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</si>
  <si>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</si>
  <si>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</si>
  <si>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</si>
  <si>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</si>
  <si>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</si>
  <si>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</si>
  <si>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</si>
  <si>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</si>
  <si>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</si>
  <si>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</si>
  <si>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</si>
  <si>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</si>
  <si>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</si>
  <si>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</si>
  <si>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</si>
  <si>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</si>
  <si>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</si>
  <si>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</si>
  <si>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</si>
  <si>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</si>
  <si>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</si>
  <si>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</si>
  <si>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</si>
  <si>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</si>
  <si>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</si>
  <si>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</si>
  <si>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</si>
  <si>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</si>
  <si>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</si>
  <si>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</si>
  <si>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</si>
  <si>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</si>
  <si>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</si>
  <si>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</si>
  <si>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</si>
  <si>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</si>
  <si>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</si>
  <si>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</si>
  <si>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</si>
  <si>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</si>
  <si>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</si>
  <si>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</si>
  <si>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</si>
  <si>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</si>
  <si>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</si>
  <si>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</si>
  <si>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</si>
  <si>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</si>
  <si>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</si>
  <si>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</si>
  <si>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</si>
  <si>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</si>
  <si>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</si>
  <si>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</si>
  <si>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</si>
  <si>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</si>
  <si>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</si>
  <si>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</si>
  <si>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</si>
  <si>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</si>
  <si>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</si>
  <si>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</si>
  <si>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</si>
  <si>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</si>
  <si>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</si>
  <si>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</si>
  <si>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</si>
  <si>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</si>
  <si>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</si>
  <si>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</si>
  <si>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</si>
  <si>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</si>
  <si>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</si>
  <si>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</si>
  <si>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</si>
  <si>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</si>
  <si>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</si>
  <si>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</si>
  <si>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</si>
  <si>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</si>
  <si>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</si>
  <si>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</si>
  <si>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</si>
  <si>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</si>
  <si>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</si>
  <si>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</si>
  <si>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</si>
  <si>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</si>
  <si>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</si>
  <si>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</si>
  <si>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</si>
  <si>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</si>
  <si>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</si>
  <si>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</si>
  <si>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</si>
  <si>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</si>
  <si>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</si>
  <si>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</si>
  <si>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</si>
  <si>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</si>
  <si>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</si>
  <si>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</si>
  <si>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</si>
  <si>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</si>
  <si>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</si>
  <si>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</si>
  <si>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</si>
  <si>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</si>
  <si>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</si>
  <si>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</si>
  <si>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</si>
  <si>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</si>
  <si>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</si>
  <si>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</si>
  <si>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</si>
  <si>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</si>
  <si>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</si>
  <si>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</si>
  <si>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</si>
  <si>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</si>
  <si>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</si>
  <si>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</si>
  <si>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</si>
  <si>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</si>
  <si>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</si>
  <si>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</si>
  <si>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</si>
  <si>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</si>
  <si>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</si>
  <si>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</si>
  <si>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</si>
  <si>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</si>
  <si>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</si>
  <si>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</si>
  <si>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</si>
  <si>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</si>
  <si>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</si>
  <si>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</si>
  <si>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</si>
  <si>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</si>
  <si>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</si>
  <si>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</si>
  <si>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</si>
  <si>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</si>
  <si>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</si>
  <si>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</si>
  <si>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</si>
  <si>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</si>
  <si>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</si>
  <si>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</si>
  <si>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</si>
  <si>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</si>
  <si>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</si>
  <si>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</si>
  <si>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</si>
  <si>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</si>
  <si>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</si>
  <si>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</si>
  <si>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</si>
  <si>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</si>
  <si>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</si>
  <si>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</si>
  <si>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</si>
  <si>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</si>
  <si>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</si>
  <si>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</si>
  <si>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</si>
  <si>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</si>
  <si>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</si>
  <si>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</si>
  <si>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</si>
  <si>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</si>
  <si>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</si>
  <si>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</si>
  <si>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</si>
  <si>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</si>
  <si>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</si>
  <si>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</si>
  <si>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</si>
  <si>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</si>
  <si>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</si>
  <si>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</si>
  <si>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</si>
  <si>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</si>
  <si>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</si>
  <si>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</si>
  <si>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</si>
  <si>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</si>
  <si>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</si>
  <si>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</si>
  <si>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</si>
  <si>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</si>
  <si>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</si>
  <si>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</si>
  <si>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</si>
  <si>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</si>
  <si>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</si>
  <si>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</si>
  <si>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</si>
  <si>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</si>
  <si>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</si>
  <si>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</si>
  <si>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</si>
  <si>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</si>
  <si>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</si>
  <si>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</si>
  <si>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</si>
  <si>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</si>
  <si>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</si>
  <si>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</si>
  <si>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</si>
  <si>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</si>
  <si>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</si>
  <si>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</si>
  <si>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</si>
  <si>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</si>
  <si>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</si>
  <si>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</si>
  <si>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</si>
  <si>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</si>
  <si>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</si>
  <si>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</si>
  <si>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</si>
  <si>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</si>
  <si>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</si>
  <si>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</si>
  <si>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</si>
  <si>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</si>
  <si>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</si>
  <si>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</si>
  <si>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</si>
  <si>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</si>
  <si>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</si>
  <si>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</si>
  <si>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</si>
  <si>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</si>
  <si>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</si>
  <si>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</si>
  <si>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</si>
  <si>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</si>
  <si>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</si>
  <si>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</si>
  <si>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</si>
  <si>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</si>
  <si>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</si>
  <si>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</si>
  <si>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</si>
  <si>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</si>
  <si>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</si>
  <si>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</si>
  <si>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</si>
  <si>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</si>
  <si>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</si>
  <si>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</si>
  <si>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</si>
  <si>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</si>
  <si>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</si>
  <si>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</si>
  <si>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</si>
  <si>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</si>
  <si>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</si>
  <si>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</si>
  <si>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</si>
  <si>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</si>
  <si>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</si>
  <si>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</si>
  <si>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</si>
  <si>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</si>
  <si>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</si>
  <si>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</si>
  <si>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</si>
  <si>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</si>
  <si>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</si>
  <si>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</si>
  <si>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</si>
  <si>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</si>
  <si>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</si>
  <si>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</si>
  <si>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</si>
  <si>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</si>
  <si>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</si>
  <si>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</si>
  <si>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</si>
  <si>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</si>
  <si>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</si>
  <si>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</si>
  <si>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</si>
  <si>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</si>
  <si>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</si>
  <si>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</si>
  <si>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</si>
  <si>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</si>
  <si>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</si>
  <si>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</si>
  <si>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</si>
  <si>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</si>
  <si>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</si>
  <si>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</si>
  <si>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</si>
  <si>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</si>
  <si>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</si>
  <si>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</si>
  <si>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</si>
  <si>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</si>
  <si>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</si>
  <si>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</si>
  <si>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</si>
  <si>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</si>
  <si>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</si>
  <si>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</si>
  <si>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</si>
  <si>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</si>
  <si>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</si>
  <si>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</si>
  <si>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</si>
  <si>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</si>
  <si>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</si>
  <si>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</si>
  <si>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</si>
  <si>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</si>
  <si>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</si>
  <si>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</si>
  <si>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</si>
  <si>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</si>
  <si>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</si>
  <si>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</si>
  <si>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</si>
  <si>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</si>
  <si>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</si>
  <si>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</si>
  <si>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</si>
  <si>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</si>
  <si>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</si>
  <si>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</si>
  <si>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</si>
  <si>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</si>
  <si>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</si>
  <si>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</si>
  <si>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</si>
  <si>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</si>
  <si>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</si>
  <si>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</si>
  <si>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</si>
  <si>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</si>
  <si>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</si>
  <si>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</si>
  <si>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</si>
  <si>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</si>
  <si>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</si>
  <si>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</si>
  <si>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</si>
  <si>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</si>
  <si>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</si>
  <si>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</si>
  <si>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</si>
  <si>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</si>
  <si>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</si>
  <si>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</si>
  <si>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</si>
  <si>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</si>
  <si>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</si>
  <si>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</si>
  <si>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</si>
  <si>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</si>
  <si>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</si>
  <si>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</si>
  <si>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</si>
  <si>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</si>
  <si>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</si>
  <si>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</si>
  <si>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</si>
  <si>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</si>
  <si>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</si>
  <si>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</si>
  <si>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</si>
  <si>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</si>
  <si>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</si>
  <si>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</si>
  <si>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</si>
  <si>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</si>
  <si>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</si>
  <si>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</si>
  <si>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</si>
  <si>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</si>
  <si>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</si>
  <si>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</si>
  <si>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</si>
  <si>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</si>
  <si>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</si>
  <si>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</si>
  <si>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</si>
  <si>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</si>
  <si>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</si>
  <si>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</si>
  <si>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</si>
  <si>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</si>
  <si>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</si>
  <si>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</si>
  <si>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</si>
  <si>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</si>
  <si>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</si>
  <si>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</si>
  <si>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</si>
  <si>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</si>
  <si>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</si>
  <si>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</si>
  <si>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</si>
  <si>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</si>
  <si>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</si>
  <si>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</si>
  <si>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</si>
  <si>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</si>
  <si>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</si>
  <si>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</si>
  <si>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</si>
  <si>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</si>
  <si>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</si>
  <si>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</si>
  <si>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</si>
  <si>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</si>
  <si>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</si>
  <si>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</si>
  <si>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</si>
  <si>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</si>
  <si>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</si>
  <si>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</si>
  <si>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</si>
  <si>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</si>
  <si>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</si>
  <si>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</si>
  <si>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</si>
  <si>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</si>
  <si>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</si>
  <si>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</si>
  <si>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</si>
  <si>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</si>
  <si>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</si>
  <si>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</si>
  <si>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</si>
  <si>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</si>
  <si>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</si>
  <si>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</si>
  <si>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</si>
  <si>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</si>
  <si>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</si>
  <si>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</si>
  <si>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</si>
  <si>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</si>
  <si>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</si>
  <si>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</si>
  <si>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</si>
  <si>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</si>
  <si>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</si>
  <si>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</si>
  <si>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</si>
  <si>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</si>
  <si>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</si>
  <si>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</si>
  <si>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</si>
  <si>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</si>
  <si>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</si>
  <si>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</si>
  <si>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</si>
  <si>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</si>
  <si>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</si>
  <si>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</si>
  <si>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</si>
  <si>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</si>
  <si>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</si>
  <si>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</si>
  <si>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</si>
  <si>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</si>
  <si>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</si>
  <si>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</si>
  <si>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</si>
  <si>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</si>
  <si>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</si>
  <si>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</si>
  <si>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</si>
  <si>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</si>
  <si>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</si>
  <si>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</si>
  <si>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</si>
  <si>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</si>
  <si>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</si>
  <si>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</si>
  <si>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</si>
  <si>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</si>
  <si>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</si>
  <si>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</si>
  <si>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</si>
  <si>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</si>
  <si>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</si>
  <si>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</si>
  <si>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</si>
  <si>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</si>
  <si>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</si>
  <si>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</si>
  <si>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</si>
  <si>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</si>
  <si>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</si>
  <si>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</si>
  <si>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</si>
  <si>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</si>
  <si>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</si>
  <si>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</si>
  <si>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</si>
  <si>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</si>
  <si>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</si>
  <si>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</si>
  <si>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</si>
  <si>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</si>
  <si>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</si>
  <si>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</si>
  <si>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</si>
  <si>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</si>
  <si>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</si>
  <si>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</si>
  <si>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</si>
  <si>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</si>
  <si>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</si>
  <si>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</si>
  <si>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</si>
  <si>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</si>
  <si>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</si>
  <si>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</si>
  <si>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</si>
  <si>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</si>
  <si>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</si>
  <si>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</si>
  <si>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</si>
  <si>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</si>
  <si>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</si>
  <si>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</si>
  <si>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</si>
  <si>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</si>
  <si>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</si>
  <si>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</si>
  <si>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</si>
  <si>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</si>
  <si>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</si>
  <si>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</si>
  <si>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</si>
  <si>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</si>
  <si>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</si>
  <si>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</si>
  <si>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</si>
  <si>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</si>
  <si>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</si>
  <si>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</si>
  <si>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</si>
  <si>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</si>
  <si>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</si>
  <si>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</si>
  <si>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</si>
  <si>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</si>
  <si>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</si>
  <si>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</si>
  <si>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</si>
  <si>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</si>
  <si>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</si>
  <si>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</si>
  <si>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</si>
  <si>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</si>
  <si>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</si>
  <si>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</si>
  <si>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</si>
  <si>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</si>
  <si>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</si>
  <si>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</si>
  <si>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</si>
  <si>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</si>
  <si>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</si>
  <si>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</si>
  <si>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</si>
  <si>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</si>
  <si>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</si>
  <si>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</si>
  <si>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</si>
  <si>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</si>
  <si>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</si>
  <si>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</si>
  <si>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</si>
  <si>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</si>
  <si>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</si>
  <si>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</si>
  <si>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</si>
  <si>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</si>
  <si>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</si>
  <si>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</si>
  <si>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</si>
  <si>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</si>
  <si>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</si>
  <si>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</si>
  <si>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</si>
  <si>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</si>
  <si>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</si>
  <si>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</si>
  <si>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</si>
  <si>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</si>
  <si>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</si>
  <si>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</si>
  <si>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</si>
  <si>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</si>
  <si>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</si>
  <si>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</si>
  <si>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</si>
  <si>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</si>
  <si>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</si>
  <si>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</si>
  <si>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</si>
  <si>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</si>
  <si>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</si>
  <si>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</si>
  <si>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</si>
  <si>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</si>
  <si>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</si>
  <si>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</si>
  <si>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</si>
  <si>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</si>
  <si>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</si>
  <si>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</si>
  <si>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</si>
  <si>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</si>
  <si>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</si>
  <si>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</si>
  <si>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</si>
  <si>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</si>
  <si>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</si>
  <si>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</si>
  <si>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</si>
  <si>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</si>
  <si>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</si>
  <si>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</si>
  <si>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</si>
  <si>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</si>
  <si>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</si>
  <si>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</si>
  <si>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</si>
  <si>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</si>
  <si>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</si>
  <si>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</si>
  <si>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</si>
  <si>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</si>
  <si>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</si>
  <si>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</si>
  <si>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</si>
  <si>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</si>
  <si>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</si>
  <si>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</si>
  <si>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</si>
  <si>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</si>
  <si>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</si>
  <si>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</si>
  <si>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</si>
  <si>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</si>
  <si>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</si>
  <si>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</si>
  <si>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</si>
  <si>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</si>
  <si>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</si>
  <si>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</si>
  <si>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</si>
  <si>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</si>
  <si>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</si>
  <si>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</si>
  <si>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</si>
  <si>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</si>
  <si>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</si>
  <si>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</si>
  <si>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</si>
  <si>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</si>
  <si>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</si>
  <si>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</si>
  <si>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</si>
  <si>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</si>
  <si>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</si>
  <si>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</si>
  <si>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</si>
  <si>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</si>
  <si>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</si>
  <si>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</si>
  <si>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</si>
  <si>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</si>
  <si>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</si>
  <si>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</si>
  <si>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</si>
  <si>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</si>
  <si>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</si>
  <si>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</si>
  <si>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</si>
  <si>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</si>
  <si>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</si>
  <si>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</si>
  <si>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</si>
  <si>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</si>
  <si>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</si>
  <si>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</si>
  <si>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</si>
  <si>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</si>
  <si>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</si>
  <si>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</si>
  <si>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</si>
  <si>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</si>
  <si>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</si>
  <si>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</si>
  <si>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</si>
  <si>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</si>
  <si>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</si>
  <si>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</si>
  <si>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</si>
  <si>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</si>
  <si>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</si>
  <si>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</si>
  <si>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</si>
  <si>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</si>
  <si>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</si>
  <si>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</si>
  <si>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</si>
  <si>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</si>
  <si>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</si>
  <si>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</si>
  <si>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</si>
  <si>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</si>
  <si>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</si>
  <si>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</si>
  <si>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</si>
  <si>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</si>
  <si>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</si>
  <si>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</si>
  <si>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</si>
  <si>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</si>
  <si>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</si>
  <si>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</si>
  <si>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</si>
  <si>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</si>
  <si>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</si>
  <si>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</si>
  <si>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</si>
  <si>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</si>
  <si>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</si>
  <si>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</si>
  <si>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</si>
  <si>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</si>
  <si>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</si>
  <si>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</si>
  <si>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</si>
  <si>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</si>
  <si>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</si>
  <si>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</si>
  <si>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</si>
  <si>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</si>
  <si>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</si>
  <si>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</si>
  <si>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</si>
  <si>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</si>
  <si>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</si>
  <si>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</si>
  <si>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</si>
  <si>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</si>
  <si>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</si>
  <si>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</si>
  <si>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</si>
  <si>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</si>
  <si>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</si>
  <si>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</si>
  <si>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</si>
  <si>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</si>
  <si>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</si>
  <si>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</si>
  <si>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</si>
  <si>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</si>
  <si>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</si>
  <si>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</si>
  <si>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</si>
  <si>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</si>
  <si>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</si>
  <si>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</si>
  <si>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</si>
  <si>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</si>
  <si>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</si>
  <si>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</si>
  <si>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</si>
  <si>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</si>
  <si>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</si>
  <si>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</si>
  <si>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</si>
  <si>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</si>
  <si>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</si>
  <si>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</si>
  <si>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</si>
  <si>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</si>
  <si>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</si>
  <si>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</si>
  <si>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</si>
  <si>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</si>
  <si>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</si>
  <si>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</si>
  <si>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</si>
  <si>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</si>
  <si>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</si>
  <si>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</si>
  <si>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</si>
  <si>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</si>
  <si>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</si>
  <si>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</si>
  <si>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</si>
  <si>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</si>
  <si>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</si>
  <si>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</si>
  <si>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</si>
  <si>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</si>
  <si>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</si>
  <si>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</si>
  <si>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</si>
  <si>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</si>
  <si>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</si>
  <si>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</si>
  <si>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</si>
  <si>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</si>
  <si>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</si>
  <si>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</si>
  <si>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</si>
  <si>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</si>
  <si>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</si>
  <si>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</si>
  <si>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</si>
  <si>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</si>
  <si>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</si>
  <si>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</si>
  <si>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</si>
  <si>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</si>
  <si>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</si>
  <si>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</si>
  <si>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</si>
  <si>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</si>
  <si>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</si>
  <si>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</si>
  <si>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</si>
  <si>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</si>
  <si>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</si>
  <si>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</si>
  <si>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</si>
  <si>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</si>
  <si>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</si>
  <si>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</si>
  <si>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</si>
  <si>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</si>
  <si>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</si>
  <si>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</si>
  <si>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</si>
  <si>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</si>
  <si>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</si>
  <si>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</si>
  <si>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</si>
  <si>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</si>
  <si>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</si>
  <si>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</si>
  <si>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</si>
  <si>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</si>
  <si>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</si>
  <si>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</si>
  <si>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</si>
  <si>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</si>
  <si>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</si>
  <si>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</si>
  <si>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</si>
  <si>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</si>
  <si>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</si>
  <si>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</si>
  <si>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</si>
  <si>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</si>
  <si>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</si>
  <si>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</si>
  <si>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</si>
  <si>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</si>
  <si>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</si>
  <si>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</si>
  <si>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</si>
  <si>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</si>
  <si>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</si>
  <si>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</si>
  <si>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</si>
  <si>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</si>
  <si>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</si>
  <si>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</si>
  <si>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</si>
  <si>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</si>
  <si>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</si>
  <si>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</si>
  <si>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</si>
  <si>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</si>
  <si>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</si>
  <si>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</si>
  <si>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</si>
  <si>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</si>
  <si>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</si>
  <si>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</si>
  <si>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</si>
  <si>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</si>
  <si>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</si>
  <si>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</si>
  <si>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</si>
  <si>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</si>
  <si>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</si>
  <si>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</si>
  <si>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</si>
  <si>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</si>
  <si>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</si>
  <si>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</si>
  <si>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</si>
  <si>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</si>
  <si>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</si>
  <si>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</si>
  <si>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</si>
  <si>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</si>
  <si>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</si>
  <si>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</si>
  <si>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</si>
  <si>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</si>
  <si>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</si>
  <si>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</si>
  <si>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</si>
  <si>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</si>
  <si>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</si>
  <si>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</si>
  <si>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</si>
  <si>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</si>
  <si>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</si>
  <si>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</si>
  <si>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</si>
  <si>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</si>
  <si>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</si>
  <si>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</si>
  <si>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</si>
  <si>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</si>
  <si>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</si>
  <si>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</si>
  <si>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</si>
  <si>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</si>
  <si>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</si>
  <si>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</si>
  <si>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</si>
  <si>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</si>
  <si>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</si>
  <si>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</si>
  <si>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</si>
  <si>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</si>
  <si>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</si>
  <si>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</si>
  <si>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</si>
  <si>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</si>
  <si>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</si>
  <si>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</si>
  <si>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</si>
  <si>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</si>
  <si>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</si>
  <si>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</si>
  <si>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</si>
  <si>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</si>
  <si>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</si>
  <si>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</si>
  <si>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</si>
  <si>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</si>
  <si>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</si>
  <si>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</si>
  <si>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</si>
  <si>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</si>
  <si>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</si>
  <si>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</si>
  <si>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</si>
  <si>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</si>
  <si>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</si>
  <si>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</si>
  <si>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</si>
  <si>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</si>
  <si>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</si>
  <si>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</si>
  <si>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</si>
  <si>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</si>
  <si>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</si>
  <si>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</si>
  <si>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</si>
  <si>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</si>
  <si>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</si>
  <si>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</si>
  <si>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</si>
  <si>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</si>
  <si>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</si>
  <si>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</si>
  <si>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</si>
  <si>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</si>
  <si>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</si>
  <si>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</si>
  <si>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</si>
  <si>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</si>
  <si>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</si>
  <si>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</si>
  <si>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</si>
  <si>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</si>
  <si>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</si>
  <si>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</si>
  <si>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</si>
  <si>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</si>
  <si>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</si>
  <si>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</si>
  <si>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</si>
  <si>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</si>
  <si>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</si>
  <si>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</si>
  <si>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</si>
  <si>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</si>
  <si>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</si>
  <si>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</si>
  <si>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</si>
  <si>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</si>
  <si>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</si>
  <si>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</si>
  <si>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</si>
  <si>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</si>
  <si>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</si>
  <si>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</si>
  <si>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</si>
  <si>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</si>
  <si>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</si>
  <si>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</si>
  <si>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</si>
  <si>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</si>
  <si>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</si>
  <si>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</si>
  <si>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</si>
  <si>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</si>
  <si>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</si>
  <si>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</si>
  <si>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</si>
  <si>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</si>
  <si>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</si>
  <si>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</si>
  <si>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</si>
  <si>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</si>
  <si>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</si>
  <si>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</si>
  <si>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</si>
  <si>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</si>
  <si>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</si>
  <si>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</si>
  <si>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</si>
  <si>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</si>
  <si>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</si>
  <si>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</si>
  <si>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</si>
  <si>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</si>
  <si>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</si>
  <si>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</si>
  <si>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</si>
  <si>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</si>
  <si>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</si>
  <si>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</si>
  <si>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</si>
  <si>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</si>
  <si>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</si>
  <si>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</si>
  <si>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</si>
  <si>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</si>
  <si>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</si>
  <si>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</si>
  <si>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</si>
  <si>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</si>
  <si>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</si>
  <si>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</si>
  <si>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</si>
  <si>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</si>
  <si>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</si>
  <si>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</si>
  <si>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</si>
  <si>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</si>
  <si>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</si>
  <si>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</si>
  <si>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</si>
  <si>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</si>
  <si>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</si>
  <si>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</si>
  <si>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</si>
  <si>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</si>
  <si>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</si>
  <si>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</si>
  <si>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</si>
  <si>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</si>
  <si>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</si>
  <si>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</si>
  <si>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</si>
  <si>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</si>
  <si>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</si>
  <si>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</si>
  <si>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</si>
  <si>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</si>
  <si>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</si>
  <si>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</si>
  <si>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</si>
  <si>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</si>
  <si>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</si>
  <si>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</si>
  <si>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</si>
  <si>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</si>
  <si>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</si>
  <si>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</si>
  <si>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</si>
  <si>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</si>
  <si>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</si>
  <si>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</si>
  <si>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</si>
  <si>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</si>
  <si>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</si>
  <si>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</si>
  <si>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</si>
  <si>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</si>
  <si>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</si>
  <si>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</si>
  <si>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</si>
  <si>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</si>
  <si>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</si>
  <si>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</si>
  <si>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</si>
  <si>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</si>
  <si>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</si>
  <si>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</si>
  <si>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</si>
  <si>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</si>
  <si>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</si>
  <si>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</si>
  <si>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</si>
  <si>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</si>
  <si>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</si>
  <si>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</si>
  <si>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</si>
  <si>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</si>
  <si>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</si>
  <si>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</si>
  <si>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</si>
  <si>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</si>
  <si>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</si>
  <si>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</si>
  <si>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</si>
  <si>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</si>
  <si>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</si>
  <si>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</si>
  <si>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</si>
  <si>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</si>
  <si>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</si>
  <si>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</si>
  <si>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</si>
  <si>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</si>
  <si>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</si>
  <si>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</si>
  <si>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</si>
  <si>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</si>
  <si>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</si>
  <si>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</si>
  <si>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</si>
  <si>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</si>
  <si>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</si>
  <si>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</si>
  <si>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</si>
  <si>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</si>
  <si>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</si>
  <si>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</si>
  <si>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</si>
  <si>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</si>
  <si>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</si>
  <si>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</si>
  <si>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</si>
  <si>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</si>
  <si>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</si>
  <si>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</si>
  <si>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</si>
  <si>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</si>
  <si>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</si>
  <si>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</si>
  <si>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</si>
  <si>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</si>
  <si>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</si>
  <si>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</si>
  <si>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</si>
  <si>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</si>
  <si>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</si>
  <si>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</si>
  <si>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</si>
  <si>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</si>
  <si>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</si>
  <si>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</si>
  <si>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</si>
  <si>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</si>
  <si>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</si>
  <si>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</si>
  <si>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</si>
  <si>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</si>
  <si>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</si>
  <si>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</si>
  <si>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</si>
  <si>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</si>
  <si>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</si>
  <si>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</si>
  <si>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</si>
  <si>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</si>
  <si>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</si>
  <si>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</si>
  <si>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</si>
  <si>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</si>
  <si>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</si>
  <si>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</si>
  <si>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</si>
  <si>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</si>
  <si>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</si>
  <si>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</si>
  <si>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</si>
  <si>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</si>
  <si>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</si>
  <si>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</si>
  <si>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</si>
  <si>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</si>
  <si>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</si>
  <si>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</si>
  <si>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</si>
  <si>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</si>
  <si>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</si>
  <si>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</si>
  <si>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</si>
  <si>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</si>
  <si>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</si>
  <si>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</si>
  <si>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</si>
  <si>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</si>
  <si>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</si>
  <si>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</si>
  <si>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</si>
  <si>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</si>
  <si>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</si>
  <si>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</si>
  <si>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</si>
  <si>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</si>
  <si>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</si>
  <si>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</si>
  <si>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</si>
  <si>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</si>
  <si>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</si>
  <si>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</si>
  <si>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</si>
  <si>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</si>
  <si>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</si>
  <si>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</si>
  <si>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</si>
  <si>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</si>
  <si>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</si>
  <si>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</si>
  <si>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</si>
  <si>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</si>
  <si>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</si>
  <si>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</si>
  <si>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</si>
  <si>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</si>
  <si>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</si>
  <si>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</si>
  <si>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</si>
  <si>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</si>
  <si>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</si>
  <si>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</si>
  <si>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</si>
  <si>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</si>
  <si>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</si>
  <si>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</si>
  <si>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</si>
  <si>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</si>
  <si>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</si>
  <si>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</si>
  <si>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</si>
  <si>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</si>
  <si>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</si>
  <si>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</si>
  <si>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</si>
  <si>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</si>
  <si>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</si>
  <si>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</si>
  <si>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</si>
  <si>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</si>
  <si>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</si>
  <si>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</si>
  <si>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</si>
  <si>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</si>
  <si>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</si>
  <si>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</si>
  <si>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</si>
  <si>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</si>
  <si>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</si>
  <si>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</si>
  <si>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</si>
  <si>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</si>
  <si>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</si>
  <si>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</si>
  <si>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</si>
  <si>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</si>
  <si>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</si>
  <si>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</si>
  <si>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</si>
  <si>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</si>
  <si>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</si>
  <si>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</si>
  <si>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</si>
  <si>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</si>
  <si>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</si>
  <si>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</si>
  <si>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</si>
  <si>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</si>
  <si>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</si>
  <si>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</si>
  <si>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</si>
  <si>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</si>
  <si>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</si>
  <si>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</si>
  <si>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</si>
  <si>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</si>
  <si>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</si>
  <si>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</si>
  <si>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</si>
  <si>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</si>
  <si>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</si>
  <si>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</si>
  <si>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</si>
  <si>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</si>
  <si>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</si>
  <si>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</si>
  <si>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</si>
  <si>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</si>
  <si>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</si>
  <si>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</si>
  <si>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</si>
  <si>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</si>
  <si>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</si>
  <si>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</si>
  <si>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</si>
  <si>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</si>
  <si>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</si>
  <si>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</si>
  <si>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</si>
  <si>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</si>
  <si>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</si>
  <si>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</si>
  <si>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</si>
  <si>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</si>
  <si>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</si>
  <si>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</si>
  <si>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</si>
  <si>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</si>
  <si>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</si>
  <si>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</si>
  <si>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</si>
  <si>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</si>
  <si>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</si>
  <si>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</si>
  <si>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</si>
  <si>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</si>
  <si>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</si>
  <si>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</si>
  <si>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</si>
  <si>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</si>
  <si>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</si>
  <si>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</si>
  <si>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</si>
  <si>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</si>
  <si>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</si>
  <si>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</si>
  <si>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</si>
  <si>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</si>
  <si>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</si>
  <si>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</si>
  <si>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</si>
  <si>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</si>
  <si>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</si>
  <si>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</si>
  <si>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</si>
  <si>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</si>
  <si>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</si>
  <si>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</si>
  <si>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</si>
  <si>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</si>
  <si>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</si>
  <si>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</si>
  <si>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</si>
  <si>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</si>
  <si>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</si>
  <si>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</si>
  <si>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</si>
  <si>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</si>
  <si>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</si>
  <si>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</si>
  <si>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</si>
  <si>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</si>
  <si>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</si>
  <si>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</si>
  <si>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</si>
  <si>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</si>
  <si>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</si>
  <si>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</si>
  <si>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</si>
  <si>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</si>
  <si>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</si>
  <si>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</si>
  <si>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</si>
  <si>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</si>
  <si>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</si>
  <si>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</si>
  <si>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</si>
  <si>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</si>
  <si>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</si>
  <si>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</si>
  <si>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</si>
  <si>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</si>
  <si>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</si>
  <si>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</si>
  <si>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</si>
  <si>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</si>
  <si>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</si>
  <si>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</si>
  <si>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</si>
  <si>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</si>
  <si>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</si>
  <si>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</si>
  <si>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</si>
  <si>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</si>
  <si>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</si>
  <si>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</si>
  <si>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</si>
  <si>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</si>
  <si>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</si>
  <si>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</si>
  <si>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</si>
  <si>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</si>
  <si>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</si>
  <si>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</si>
  <si>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</si>
  <si>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</si>
  <si>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</si>
  <si>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</si>
  <si>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</si>
  <si>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</si>
  <si>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</si>
  <si>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</si>
  <si>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</si>
  <si>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</si>
  <si>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</si>
  <si>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</si>
  <si>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</si>
  <si>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</si>
  <si>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</si>
  <si>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</si>
  <si>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</si>
  <si>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</si>
  <si>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</si>
  <si>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</si>
  <si>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</si>
  <si>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</si>
  <si>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</si>
  <si>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</si>
  <si>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</si>
  <si>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</si>
  <si>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</si>
  <si>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</si>
  <si>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</si>
  <si>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</si>
  <si>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</si>
  <si>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</si>
  <si>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</si>
  <si>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</si>
  <si>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</si>
  <si>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</si>
  <si>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</si>
  <si>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</si>
  <si>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</si>
  <si>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</si>
  <si>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</si>
  <si>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</si>
  <si>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</si>
  <si>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</si>
  <si>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</si>
  <si>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</si>
  <si>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</si>
  <si>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</si>
  <si>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</si>
  <si>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</si>
  <si>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</si>
  <si>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</si>
  <si>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</si>
  <si>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</si>
  <si>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</si>
  <si>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</si>
  <si>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</si>
  <si>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</si>
  <si>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</si>
  <si>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</si>
  <si>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</si>
  <si>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</si>
  <si>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</si>
  <si>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</si>
  <si>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</si>
  <si>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</si>
  <si>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</si>
  <si>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</si>
  <si>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</si>
  <si>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</si>
  <si>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</si>
  <si>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</si>
  <si>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</si>
  <si>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</si>
  <si>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</si>
  <si>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</si>
  <si>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</si>
  <si>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</si>
  <si>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</si>
  <si>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</si>
  <si>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</si>
  <si>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</si>
  <si>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</si>
  <si>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</si>
  <si>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</si>
  <si>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</si>
  <si>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</si>
  <si>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</si>
  <si>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</si>
  <si>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</si>
  <si>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</si>
  <si>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</si>
  <si>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</si>
  <si>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</si>
  <si>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</si>
  <si>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</si>
  <si>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</si>
  <si>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</si>
  <si>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</si>
  <si>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</si>
  <si>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</si>
  <si>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</si>
  <si>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</si>
  <si>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</si>
  <si>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</si>
  <si>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</si>
  <si>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</si>
  <si>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</si>
  <si>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</si>
  <si>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</si>
  <si>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</si>
  <si>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</si>
  <si>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</si>
  <si>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</si>
  <si>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</si>
  <si>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</si>
  <si>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</si>
  <si>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</si>
  <si>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</si>
  <si>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</si>
  <si>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</si>
  <si>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</si>
  <si>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</si>
  <si>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</si>
  <si>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</si>
  <si>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</si>
  <si>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</si>
  <si>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</si>
  <si>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</si>
  <si>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</si>
  <si>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</si>
  <si>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</si>
  <si>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</si>
  <si>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</si>
  <si>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</si>
  <si>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</si>
  <si>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</si>
  <si>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</si>
  <si>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</si>
  <si>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</si>
  <si>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</si>
  <si>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</si>
  <si>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</si>
  <si>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</si>
  <si>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</si>
  <si>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</si>
  <si>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</si>
  <si>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</si>
  <si>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</si>
  <si>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</si>
  <si>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</si>
  <si>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</si>
  <si>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</si>
  <si>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</si>
  <si>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</si>
  <si>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</si>
  <si>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</si>
  <si>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</si>
  <si>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</si>
  <si>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</si>
  <si>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</si>
  <si>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</si>
  <si>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</si>
  <si>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</si>
  <si>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</si>
  <si>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</si>
  <si>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</si>
  <si>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</si>
  <si>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</si>
  <si>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</si>
  <si>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</si>
  <si>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</si>
  <si>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</si>
  <si>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</si>
  <si>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</si>
  <si>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</si>
  <si>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</si>
  <si>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</si>
  <si>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</si>
  <si>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</si>
  <si>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</si>
  <si>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</si>
  <si>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</si>
  <si>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</si>
  <si>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</si>
  <si>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</si>
  <si>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</si>
  <si>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</si>
  <si>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</si>
  <si>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</si>
  <si>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</si>
  <si>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</si>
  <si>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</si>
  <si>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</si>
  <si>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</si>
  <si>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</si>
  <si>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</si>
  <si>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</si>
  <si>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</si>
  <si>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</si>
  <si>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</si>
  <si>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</si>
  <si>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</si>
  <si>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</si>
  <si>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</si>
  <si>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</si>
  <si>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</si>
  <si>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</si>
  <si>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</si>
  <si>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</si>
  <si>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</si>
  <si>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</si>
  <si>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</si>
  <si>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</si>
  <si>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</si>
  <si>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</si>
  <si>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</si>
  <si>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</si>
  <si>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</si>
  <si>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</si>
  <si>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</si>
  <si>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</si>
  <si>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</si>
  <si>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</si>
  <si>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</si>
  <si>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</si>
  <si>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</si>
  <si>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</si>
  <si>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</si>
  <si>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</si>
  <si>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</si>
  <si>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</si>
  <si>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</si>
  <si>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</si>
  <si>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</si>
  <si>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</si>
  <si>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</si>
  <si>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</si>
  <si>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</si>
  <si>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</si>
  <si>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</si>
  <si>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</si>
  <si>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</si>
  <si>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</si>
  <si>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</si>
  <si>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</si>
  <si>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</si>
  <si>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</si>
  <si>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</si>
  <si>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</si>
  <si>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</si>
  <si>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</si>
  <si>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</si>
  <si>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</si>
  <si>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</si>
  <si>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</si>
  <si>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</si>
  <si>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</si>
  <si>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</si>
  <si>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</si>
  <si>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</si>
  <si>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</si>
  <si>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</si>
  <si>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</si>
  <si>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</si>
  <si>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</si>
  <si>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</si>
  <si>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</si>
  <si>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</si>
  <si>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</si>
  <si>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</si>
  <si>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</si>
  <si>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</si>
  <si>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</si>
  <si>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</si>
  <si>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</si>
  <si>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</si>
  <si>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</si>
  <si>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</si>
  <si>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</si>
  <si>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</si>
  <si>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</si>
  <si>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</si>
  <si>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</si>
  <si>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</si>
  <si>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</si>
  <si>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</si>
  <si>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</si>
  <si>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</si>
  <si>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</si>
  <si>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</si>
  <si>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</si>
  <si>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</si>
  <si>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</si>
  <si>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</si>
  <si>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</si>
  <si>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</si>
  <si>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</si>
  <si>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</si>
  <si>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</si>
  <si>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</si>
  <si>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</si>
  <si>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</si>
  <si>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</si>
  <si>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</si>
  <si>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</si>
  <si>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</si>
  <si>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</si>
  <si>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</si>
  <si>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</si>
  <si>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</si>
  <si>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</si>
  <si>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</si>
  <si>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</si>
  <si>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</si>
  <si>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</si>
  <si>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</si>
  <si>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</si>
  <si>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</si>
  <si>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</si>
  <si>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</si>
  <si>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</si>
  <si>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</si>
  <si>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</si>
  <si>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</si>
  <si>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</si>
  <si>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</si>
  <si>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</si>
  <si>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</si>
  <si>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</si>
  <si>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</si>
  <si>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</si>
  <si>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</si>
  <si>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</si>
  <si>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</si>
  <si>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</si>
  <si>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</si>
  <si>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</si>
  <si>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</si>
  <si>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</si>
  <si>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</si>
  <si>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</si>
  <si>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</si>
  <si>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</si>
  <si>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</si>
  <si>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</si>
  <si>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</si>
  <si>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</si>
  <si>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</si>
  <si>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</si>
  <si>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</si>
  <si>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</si>
  <si>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</si>
  <si>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</si>
  <si>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</si>
  <si>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</si>
  <si>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</si>
  <si>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</si>
  <si>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</si>
  <si>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</si>
  <si>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</si>
  <si>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</si>
  <si>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</si>
  <si>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</si>
  <si>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</si>
  <si>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</si>
  <si>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</si>
  <si>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</si>
  <si>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</si>
  <si>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</si>
  <si>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</si>
  <si>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</si>
  <si>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</si>
  <si>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</si>
  <si>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</si>
  <si>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</si>
  <si>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</si>
  <si>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</si>
  <si>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</si>
  <si>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</si>
  <si>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</si>
  <si>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</si>
  <si>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</si>
  <si>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</si>
  <si>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</si>
  <si>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</si>
  <si>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</si>
  <si>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</si>
  <si>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</si>
  <si>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</si>
  <si>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</si>
  <si>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</si>
  <si>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</si>
  <si>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</si>
  <si>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</si>
  <si>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</si>
  <si>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</si>
  <si>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</si>
  <si>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</si>
  <si>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</si>
  <si>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</si>
  <si>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</si>
  <si>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</si>
  <si>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</si>
  <si>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</si>
  <si>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</si>
  <si>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</si>
  <si>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</si>
  <si>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</si>
  <si>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</si>
  <si>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</si>
  <si>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</si>
  <si>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</si>
  <si>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</si>
  <si>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</si>
  <si>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</si>
  <si>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</si>
  <si>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</si>
  <si>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</si>
  <si>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</si>
  <si>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</si>
  <si>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</si>
  <si>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</si>
  <si>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</si>
  <si>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</si>
  <si>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</si>
  <si>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</si>
  <si>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</si>
  <si>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</si>
  <si>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</si>
  <si>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</si>
  <si>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</si>
  <si>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</si>
  <si>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</si>
  <si>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</si>
  <si>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</si>
  <si>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</si>
  <si>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</si>
  <si>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</si>
  <si>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</si>
  <si>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</si>
  <si>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</si>
  <si>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</si>
  <si>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</si>
  <si>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</si>
  <si>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</si>
  <si>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</si>
  <si>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</si>
  <si>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</si>
  <si>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</si>
  <si>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</si>
  <si>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</si>
  <si>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</si>
  <si>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</si>
  <si>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</si>
  <si>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</si>
  <si>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</si>
  <si>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</si>
  <si>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</si>
  <si>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</si>
  <si>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</si>
  <si>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</si>
  <si>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</si>
  <si>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</si>
  <si>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</si>
  <si>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</si>
  <si>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</si>
  <si>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</si>
  <si>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</si>
  <si>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</si>
  <si>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</si>
  <si>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</si>
  <si>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</si>
  <si>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</si>
  <si>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</si>
  <si>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</si>
  <si>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</si>
  <si>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</si>
  <si>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</si>
  <si>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</si>
  <si>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</si>
  <si>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</si>
  <si>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</si>
  <si>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</si>
  <si>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</si>
  <si>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</si>
  <si>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</si>
  <si>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</si>
  <si>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</si>
  <si>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</si>
  <si>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</si>
  <si>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</si>
  <si>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</si>
  <si>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</si>
  <si>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</si>
  <si>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</si>
  <si>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</si>
  <si>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</si>
  <si>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</si>
  <si>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</si>
  <si>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</si>
  <si>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</si>
  <si>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</si>
  <si>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</si>
  <si>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</si>
  <si>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</si>
  <si>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</si>
  <si>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</si>
  <si>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</si>
  <si>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</si>
  <si>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</si>
  <si>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</si>
  <si>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</si>
  <si>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</si>
  <si>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</si>
  <si>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</si>
  <si>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</si>
  <si>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</si>
  <si>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</si>
  <si>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</si>
  <si>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</si>
  <si>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</si>
  <si>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</si>
  <si>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</si>
  <si>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</si>
  <si>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</si>
  <si>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</si>
  <si>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</si>
  <si>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</si>
  <si>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</si>
  <si>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</si>
  <si>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</si>
  <si>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</si>
  <si>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</si>
  <si>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</si>
  <si>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</si>
  <si>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</si>
  <si>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</si>
  <si>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</si>
  <si>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</si>
  <si>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</si>
  <si>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</si>
  <si>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</si>
  <si>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</si>
  <si>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</si>
  <si>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</si>
  <si>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</si>
  <si>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</si>
  <si>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</si>
  <si>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</si>
  <si>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</si>
  <si>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</si>
  <si>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</si>
  <si>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</si>
  <si>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</si>
  <si>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</si>
  <si>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</si>
  <si>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</si>
  <si>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</si>
  <si>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</si>
  <si>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</si>
  <si>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</si>
  <si>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</si>
  <si>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</si>
  <si>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</si>
  <si>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</si>
  <si>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</si>
  <si>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</si>
  <si>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</si>
  <si>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</si>
  <si>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</si>
  <si>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</si>
  <si>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</si>
  <si>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</si>
  <si>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</si>
  <si>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</si>
  <si>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</si>
  <si>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</si>
  <si>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</si>
  <si>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</si>
  <si>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</si>
  <si>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</si>
  <si>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</si>
  <si>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</si>
  <si>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</si>
  <si>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</si>
  <si>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</si>
  <si>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</si>
  <si>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</si>
  <si>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</si>
  <si>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</si>
  <si>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</si>
  <si>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</si>
  <si>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</si>
  <si>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</si>
  <si>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</si>
  <si>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</si>
  <si>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</si>
  <si>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</si>
  <si>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</si>
  <si>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</si>
  <si>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</si>
  <si>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</si>
  <si>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</si>
  <si>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</si>
  <si>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</si>
  <si>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</si>
  <si>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</si>
  <si>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</si>
  <si>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</si>
  <si>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</si>
  <si>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</si>
  <si>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</si>
  <si>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</si>
  <si>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</si>
  <si>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</si>
  <si>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</si>
  <si>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</si>
  <si>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</si>
  <si>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</si>
  <si>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</si>
  <si>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</si>
  <si>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</si>
  <si>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</si>
  <si>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</si>
  <si>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</si>
  <si>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</si>
  <si>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</si>
  <si>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</si>
  <si>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</si>
  <si>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</si>
  <si>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</si>
  <si>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</si>
  <si>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</si>
  <si>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</si>
  <si>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</si>
  <si>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</si>
  <si>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</si>
  <si>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</si>
  <si>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</si>
  <si>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</si>
  <si>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</si>
  <si>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</si>
  <si>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</si>
  <si>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</si>
  <si>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</si>
  <si>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</si>
  <si>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</si>
  <si>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</si>
  <si>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</si>
  <si>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</si>
  <si>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</si>
  <si>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</si>
  <si>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</si>
  <si>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</si>
  <si>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</si>
  <si>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</si>
  <si>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</si>
  <si>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</si>
  <si>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</si>
  <si>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</si>
  <si>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</si>
  <si>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</si>
  <si>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</si>
  <si>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</si>
  <si>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</si>
  <si>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</si>
  <si>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</si>
  <si>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</si>
  <si>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</si>
  <si>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</si>
  <si>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</si>
  <si>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</si>
  <si>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</si>
  <si>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</si>
  <si>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</si>
  <si>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</si>
  <si>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</si>
  <si>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</si>
  <si>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</si>
  <si>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</si>
  <si>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</si>
  <si>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</si>
  <si>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</si>
  <si>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</si>
  <si>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</si>
  <si>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</si>
  <si>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</si>
  <si>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</si>
  <si>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</si>
  <si>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</si>
  <si>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</si>
  <si>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</si>
  <si>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</si>
  <si>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</si>
  <si>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</si>
  <si>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</si>
  <si>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</si>
  <si>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</si>
  <si>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</si>
  <si>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</si>
  <si>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</si>
  <si>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</si>
  <si>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</si>
  <si>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</si>
  <si>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</si>
  <si>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</si>
  <si>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</si>
  <si>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</si>
  <si>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</si>
  <si>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</si>
  <si>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</si>
  <si>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</si>
  <si>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</si>
  <si>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</si>
  <si>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</si>
  <si>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</si>
  <si>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</si>
  <si>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</si>
  <si>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</si>
  <si>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</si>
  <si>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</si>
  <si>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</si>
  <si>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</si>
  <si>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</si>
  <si>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</si>
  <si>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</si>
  <si>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</si>
  <si>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</si>
  <si>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</si>
  <si>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</si>
  <si>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</si>
  <si>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</si>
  <si>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</si>
  <si>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</si>
  <si>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</si>
  <si>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</si>
  <si>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</si>
  <si>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</si>
  <si>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</si>
  <si>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</si>
  <si>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</si>
  <si>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</si>
  <si>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</si>
  <si>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</si>
  <si>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</si>
  <si>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</si>
  <si>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</si>
  <si>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</si>
  <si>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</si>
  <si>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</si>
  <si>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</si>
  <si>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</si>
  <si>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</si>
  <si>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</si>
  <si>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</si>
  <si>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</si>
  <si>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</si>
  <si>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</si>
  <si>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</si>
  <si>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</si>
  <si>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</si>
  <si>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</si>
  <si>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</si>
  <si>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</si>
  <si>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</si>
  <si>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</si>
  <si>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</si>
  <si>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</si>
  <si>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</si>
  <si>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</si>
  <si>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</si>
  <si>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</si>
  <si>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</si>
  <si>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</si>
  <si>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</si>
  <si>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</si>
  <si>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</si>
  <si>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</si>
  <si>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</si>
  <si>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</si>
  <si>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</si>
  <si>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</si>
  <si>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</si>
  <si>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</si>
  <si>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</si>
  <si>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</si>
  <si>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</si>
  <si>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</si>
  <si>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</si>
  <si>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</si>
  <si>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</si>
  <si>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</si>
  <si>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</si>
  <si>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</si>
  <si>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</si>
  <si>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</si>
  <si>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</si>
  <si>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</si>
  <si>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</si>
  <si>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</si>
  <si>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</si>
  <si>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</si>
  <si>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</si>
  <si>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</si>
  <si>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</si>
  <si>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</si>
  <si>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</si>
  <si>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</si>
  <si>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</si>
  <si>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</si>
  <si>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</si>
  <si>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</si>
  <si>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</si>
  <si>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</si>
  <si>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</si>
  <si>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</si>
  <si>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</si>
  <si>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</si>
  <si>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</si>
  <si>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</si>
  <si>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</si>
  <si>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</si>
  <si>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</si>
  <si>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</si>
  <si>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</si>
  <si>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</si>
  <si>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</si>
  <si>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</si>
  <si>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</si>
  <si>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</si>
  <si>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</si>
  <si>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</si>
  <si>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</si>
  <si>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</si>
  <si>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</si>
  <si>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</si>
  <si>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</si>
  <si>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</si>
  <si>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</si>
  <si>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</si>
  <si>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</si>
  <si>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</si>
  <si>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</si>
  <si>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</si>
  <si>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</si>
  <si>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</si>
  <si>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</si>
  <si>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</si>
  <si>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</si>
  <si>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</si>
  <si>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</si>
  <si>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</si>
  <si>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</si>
  <si>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</si>
  <si>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</si>
  <si>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</si>
  <si>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</si>
  <si>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</si>
  <si>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</si>
  <si>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</si>
  <si>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</si>
  <si>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</si>
  <si>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</si>
  <si>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</si>
  <si>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</si>
  <si>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</si>
  <si>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</si>
  <si>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</si>
  <si>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</si>
  <si>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</si>
  <si>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</si>
  <si>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</si>
  <si>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</si>
  <si>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</si>
  <si>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</si>
  <si>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</si>
  <si>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</si>
  <si>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</si>
  <si>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</si>
  <si>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</si>
  <si>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</si>
  <si>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</si>
  <si>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</si>
  <si>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</si>
  <si>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</si>
  <si>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</si>
  <si>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</si>
  <si>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</si>
  <si>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</si>
  <si>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</si>
  <si>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</si>
  <si>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</si>
  <si>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</si>
  <si>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</si>
  <si>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</si>
  <si>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</si>
  <si>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</si>
  <si>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</si>
  <si>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</si>
  <si>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</si>
  <si>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</si>
  <si>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</si>
  <si>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</si>
  <si>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</si>
  <si>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</si>
  <si>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</si>
  <si>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</si>
  <si>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</si>
  <si>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</si>
  <si>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</si>
  <si>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</si>
  <si>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</si>
  <si>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</si>
  <si>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</si>
  <si>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</si>
  <si>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</si>
  <si>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</si>
  <si>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</si>
  <si>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</si>
  <si>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</si>
  <si>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</si>
  <si>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</si>
  <si>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</si>
  <si>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</si>
  <si>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</si>
  <si>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</si>
  <si>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</si>
  <si>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</si>
  <si>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</si>
  <si>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</si>
  <si>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</si>
  <si>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</si>
  <si>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</si>
  <si>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</si>
  <si>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</si>
  <si>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</si>
  <si>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</si>
  <si>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</si>
  <si>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</si>
  <si>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</si>
  <si>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</si>
  <si>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</si>
  <si>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</si>
  <si>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</si>
  <si>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</si>
  <si>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</si>
  <si>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</si>
  <si>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</si>
  <si>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</si>
  <si>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</si>
  <si>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</si>
  <si>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</si>
  <si>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</si>
  <si>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</si>
  <si>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</si>
  <si>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</si>
  <si>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</si>
  <si>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</si>
  <si>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</si>
  <si>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</si>
  <si>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</si>
  <si>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</si>
  <si>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</si>
  <si>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</si>
  <si>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</si>
  <si>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</si>
  <si>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</si>
  <si>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</si>
  <si>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</si>
  <si>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</si>
  <si>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</si>
  <si>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</si>
  <si>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</si>
  <si>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</si>
  <si>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</si>
  <si>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</si>
  <si>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</si>
  <si>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</si>
  <si>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</si>
  <si>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</si>
  <si>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</si>
  <si>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</si>
  <si>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</si>
  <si>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</si>
  <si>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</si>
  <si>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</si>
  <si>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</si>
  <si>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</si>
  <si>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</si>
  <si>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</si>
  <si>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</si>
  <si>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</si>
  <si>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</si>
  <si>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</si>
  <si>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</si>
  <si>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</si>
  <si>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</si>
  <si>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</si>
  <si>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</si>
  <si>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</si>
  <si>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</si>
  <si>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</si>
  <si>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</si>
  <si>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</si>
  <si>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</si>
  <si>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</si>
  <si>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</si>
  <si>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</si>
  <si>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</si>
  <si>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</si>
  <si>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</si>
  <si>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</si>
  <si>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</si>
  <si>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</si>
  <si>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</si>
  <si>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</si>
  <si>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</si>
  <si>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</si>
  <si>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</si>
  <si>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</si>
  <si>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</si>
  <si>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</si>
  <si>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</si>
  <si>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</si>
  <si>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</si>
  <si>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</si>
  <si>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</si>
  <si>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</si>
  <si>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</si>
  <si>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</si>
  <si>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</si>
  <si>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</si>
  <si>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</si>
  <si>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</si>
  <si>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</si>
  <si>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</si>
  <si>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</si>
  <si>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</si>
  <si>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</si>
  <si>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</si>
  <si>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</si>
  <si>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</si>
  <si>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</si>
  <si>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</si>
  <si>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</si>
  <si>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</si>
  <si>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</si>
  <si>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</si>
  <si>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</si>
  <si>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</si>
  <si>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</si>
  <si>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</si>
  <si>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</si>
  <si>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</si>
  <si>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</si>
  <si>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</si>
  <si>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</si>
  <si>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</si>
  <si>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</si>
  <si>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</si>
  <si>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</si>
  <si>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</si>
  <si>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</si>
  <si>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</si>
  <si>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</si>
  <si>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</si>
  <si>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</si>
  <si>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</si>
  <si>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</si>
  <si>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</si>
  <si>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</si>
  <si>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</si>
  <si>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</si>
  <si>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</si>
  <si>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</si>
  <si>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</si>
  <si>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</si>
  <si>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</si>
  <si>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</si>
  <si>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</si>
  <si>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</si>
  <si>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</si>
  <si>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</si>
  <si>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</si>
  <si>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</si>
  <si>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</si>
  <si>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</si>
  <si>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</si>
  <si>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</si>
  <si>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</si>
  <si>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</si>
  <si>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</si>
  <si>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</si>
  <si>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</si>
  <si>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</si>
  <si>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</si>
  <si>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</si>
  <si>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</si>
  <si>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</si>
  <si>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</si>
  <si>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</si>
  <si>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</si>
  <si>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</si>
  <si>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</si>
  <si>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</si>
  <si>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</si>
  <si>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</si>
  <si>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</si>
  <si>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</si>
  <si>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</si>
  <si>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</si>
  <si>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</si>
  <si>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</si>
  <si>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</si>
  <si>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</si>
  <si>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</si>
  <si>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</si>
  <si>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</si>
  <si>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</si>
  <si>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</si>
  <si>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</si>
  <si>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</si>
  <si>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</si>
  <si>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</si>
  <si>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</si>
  <si>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</si>
  <si>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</si>
  <si>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</si>
  <si>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</si>
  <si>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</si>
  <si>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</si>
  <si>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</si>
  <si>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</si>
  <si>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</si>
  <si>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</si>
  <si>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</si>
  <si>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</si>
  <si>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</si>
  <si>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</si>
  <si>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</si>
  <si>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</si>
  <si>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</si>
  <si>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</si>
  <si>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</si>
  <si>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</si>
  <si>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</si>
  <si>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</si>
  <si>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</si>
  <si>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</si>
  <si>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</si>
  <si>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</si>
  <si>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</si>
  <si>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</si>
  <si>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</si>
  <si>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</si>
  <si>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</si>
  <si>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</si>
  <si>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</si>
  <si>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</si>
  <si>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</si>
  <si>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</si>
  <si>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</si>
  <si>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</si>
  <si>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</si>
  <si>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</si>
  <si>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</si>
  <si>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</si>
  <si>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</si>
  <si>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</si>
  <si>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</si>
  <si>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</si>
  <si>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</si>
  <si>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</si>
  <si>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</si>
  <si>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</si>
  <si>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</si>
  <si>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</si>
  <si>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</si>
  <si>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</si>
  <si>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</si>
  <si>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</si>
  <si>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</si>
  <si>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</si>
  <si>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</si>
  <si>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</si>
  <si>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</si>
  <si>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</si>
  <si>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</si>
  <si>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</si>
  <si>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</si>
  <si>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</si>
  <si>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</si>
  <si>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</si>
  <si>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</si>
  <si>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</si>
  <si>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</si>
  <si>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</si>
  <si>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</si>
  <si>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</si>
  <si>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</si>
  <si>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</si>
  <si>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</si>
  <si>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</si>
  <si>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</si>
  <si>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</si>
  <si>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</si>
  <si>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</si>
  <si>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</si>
  <si>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</si>
  <si>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</si>
  <si>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</si>
  <si>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</si>
  <si>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</si>
  <si>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</si>
  <si>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</si>
  <si>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</si>
  <si>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</si>
  <si>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</si>
  <si>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</si>
  <si>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</si>
  <si>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</si>
  <si>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</si>
  <si>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</si>
  <si>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</si>
  <si>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</si>
  <si>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</si>
  <si>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</si>
  <si>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</si>
  <si>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</si>
  <si>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</si>
  <si>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</si>
  <si>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</si>
  <si>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</si>
  <si>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</si>
  <si>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</si>
  <si>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</si>
  <si>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</si>
  <si>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</si>
  <si>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</si>
  <si>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</si>
  <si>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</si>
  <si>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</si>
  <si>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</si>
  <si>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</si>
  <si>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</si>
  <si>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</si>
  <si>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</si>
  <si>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</si>
  <si>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</si>
  <si>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</si>
  <si>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</si>
  <si>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</si>
  <si>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</si>
  <si>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</si>
  <si>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</si>
  <si>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</si>
  <si>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</si>
  <si>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</si>
  <si>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</si>
  <si>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</si>
  <si>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</si>
  <si>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</si>
  <si>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</si>
  <si>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</si>
  <si>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</si>
  <si>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</si>
  <si>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</si>
  <si>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</si>
  <si>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</si>
  <si>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</si>
  <si>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</si>
  <si>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</si>
  <si>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</si>
  <si>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</si>
  <si>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</si>
  <si>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</si>
  <si>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</si>
  <si>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</si>
  <si>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</si>
  <si>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</si>
  <si>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</si>
  <si>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</si>
  <si>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</si>
  <si>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</si>
  <si>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</si>
  <si>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</si>
  <si>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</si>
  <si>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</si>
  <si>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</si>
  <si>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</si>
  <si>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</si>
  <si>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</si>
  <si>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</si>
  <si>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</si>
  <si>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</si>
  <si>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</si>
  <si>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</si>
  <si>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</si>
  <si>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</si>
  <si>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</si>
  <si>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</si>
  <si>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</si>
  <si>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</si>
  <si>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</si>
  <si>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</si>
  <si>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</si>
  <si>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</si>
  <si>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</si>
  <si>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</si>
  <si>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</si>
  <si>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</si>
  <si>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</si>
  <si>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</si>
  <si>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</si>
  <si>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</si>
  <si>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</si>
  <si>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</si>
  <si>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</si>
  <si>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</si>
  <si>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</si>
  <si>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</si>
  <si>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</si>
  <si>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</si>
  <si>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</si>
  <si>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</si>
  <si>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</si>
  <si>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</si>
  <si>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</si>
  <si>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</si>
  <si>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</si>
  <si>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</si>
  <si>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</si>
  <si>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</si>
  <si>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</si>
  <si>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</si>
  <si>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</si>
  <si>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</si>
  <si>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</si>
  <si>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</si>
  <si>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</si>
  <si>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</si>
  <si>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</si>
  <si>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</si>
  <si>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</si>
  <si>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</si>
  <si>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</si>
  <si>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</si>
  <si>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</si>
  <si>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</si>
  <si>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</si>
  <si>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</si>
  <si>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</si>
  <si>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</si>
  <si>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</si>
  <si>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</si>
  <si>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</si>
  <si>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</si>
  <si>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</si>
  <si>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</si>
  <si>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</si>
  <si>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</si>
  <si>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</si>
  <si>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</si>
  <si>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</si>
  <si>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</si>
  <si>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</si>
  <si>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</si>
  <si>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</si>
  <si>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</si>
  <si>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</si>
  <si>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</si>
  <si>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</si>
  <si>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</si>
  <si>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</si>
  <si>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</si>
  <si>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</si>
  <si>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</si>
  <si>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</si>
  <si>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</si>
  <si>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</si>
  <si>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</si>
  <si>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</si>
  <si>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</si>
  <si>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</si>
  <si>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</si>
  <si>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</si>
  <si>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</si>
  <si>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</si>
  <si>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</si>
  <si>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</si>
  <si>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</si>
  <si>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</si>
  <si>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</si>
  <si>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</si>
  <si>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</si>
  <si>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</si>
  <si>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</si>
  <si>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</si>
  <si>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</si>
  <si>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</si>
  <si>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</si>
  <si>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</si>
  <si>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</si>
  <si>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</si>
  <si>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</si>
  <si>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</si>
  <si>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</si>
  <si>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</si>
  <si>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</si>
  <si>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</si>
  <si>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</si>
  <si>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</si>
  <si>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</si>
  <si>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</si>
  <si>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</si>
  <si>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</si>
  <si>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</si>
  <si>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</si>
  <si>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</si>
  <si>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</si>
  <si>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</si>
  <si>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</si>
  <si>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</si>
  <si>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</si>
  <si>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</si>
  <si>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</si>
  <si>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</si>
  <si>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</si>
  <si>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</si>
  <si>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</si>
  <si>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</si>
  <si>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</si>
  <si>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</si>
  <si>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</si>
  <si>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</si>
  <si>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</si>
  <si>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</si>
  <si>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</si>
  <si>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</si>
  <si>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</si>
  <si>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</si>
  <si>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</si>
  <si>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</si>
  <si>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</si>
  <si>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</si>
  <si>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</si>
  <si>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</si>
  <si>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</si>
  <si>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</si>
  <si>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</si>
  <si>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</si>
  <si>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</si>
  <si>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</si>
  <si>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</si>
  <si>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</si>
  <si>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</si>
  <si>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</si>
  <si>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</si>
  <si>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</si>
  <si>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</si>
  <si>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</si>
  <si>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</si>
  <si>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</si>
  <si>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</si>
  <si>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</si>
  <si>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</si>
  <si>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</si>
  <si>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</si>
  <si>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</si>
  <si>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</si>
  <si>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</si>
  <si>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</si>
  <si>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</si>
  <si>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</si>
  <si>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</si>
  <si>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</si>
  <si>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</si>
  <si>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</si>
  <si>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</si>
  <si>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</si>
  <si>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</si>
  <si>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</si>
  <si>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</si>
  <si>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</si>
  <si>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</si>
  <si>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</si>
  <si>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</si>
  <si>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</si>
  <si>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</si>
  <si>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</si>
  <si>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</si>
  <si>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</si>
  <si>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</si>
  <si>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</si>
  <si>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</si>
  <si>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</si>
  <si>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</si>
  <si>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</si>
  <si>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</si>
  <si>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</si>
  <si>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</si>
  <si>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</si>
  <si>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</si>
  <si>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</si>
  <si>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</si>
  <si>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</si>
  <si>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</si>
  <si>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</si>
  <si>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</si>
  <si>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</si>
  <si>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</si>
  <si>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</si>
  <si>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</si>
  <si>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</si>
  <si>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</si>
  <si>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</si>
  <si>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</si>
  <si>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</si>
  <si>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</si>
  <si>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</si>
  <si>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</si>
  <si>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</si>
  <si>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</si>
  <si>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</si>
  <si>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</si>
  <si>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</si>
  <si>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</si>
  <si>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</si>
  <si>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</si>
  <si>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</si>
  <si>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</si>
  <si>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</si>
  <si>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</si>
  <si>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</si>
  <si>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</si>
  <si>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</si>
  <si>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</si>
  <si>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</si>
  <si>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</si>
  <si>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</si>
  <si>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</si>
  <si>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</si>
  <si>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</si>
  <si>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</si>
  <si>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</si>
  <si>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</si>
  <si>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</si>
  <si>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</si>
  <si>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</si>
  <si>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</si>
  <si>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</si>
  <si>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</si>
  <si>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</si>
  <si>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</si>
  <si>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</si>
  <si>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</si>
  <si>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</si>
  <si>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</si>
  <si>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</si>
  <si>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</si>
  <si>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</si>
  <si>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</si>
  <si>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</si>
  <si>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</si>
  <si>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</si>
  <si>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</si>
  <si>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</si>
  <si>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</si>
  <si>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</si>
  <si>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</si>
  <si>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</si>
  <si>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</si>
  <si>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</si>
  <si>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</si>
  <si>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</si>
  <si>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</si>
  <si>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</si>
  <si>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</si>
  <si>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</si>
  <si>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</si>
  <si>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</si>
  <si>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</si>
  <si>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</si>
  <si>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</si>
  <si>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</si>
  <si>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</si>
  <si>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</si>
  <si>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</si>
  <si>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</si>
  <si>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</si>
  <si>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</si>
  <si>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</si>
  <si>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</si>
  <si>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</si>
  <si>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</si>
  <si>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</si>
  <si>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</si>
  <si>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</si>
  <si>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</si>
  <si>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</si>
  <si>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</si>
  <si>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</si>
  <si>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</si>
  <si>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</si>
  <si>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</si>
  <si>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</si>
  <si>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</si>
  <si>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</si>
  <si>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</si>
  <si>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</si>
  <si>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</si>
  <si>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</si>
  <si>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</si>
  <si>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</si>
  <si>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</si>
  <si>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</si>
  <si>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</si>
  <si>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</si>
  <si>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</si>
  <si>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</si>
  <si>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</si>
  <si>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</si>
  <si>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</si>
  <si>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</si>
  <si>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</si>
  <si>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</si>
  <si>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</si>
  <si>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</si>
  <si>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</si>
  <si>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</si>
  <si>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</si>
  <si>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</si>
  <si>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</si>
  <si>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</si>
  <si>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</si>
  <si>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</si>
  <si>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</si>
  <si>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</si>
  <si>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</si>
  <si>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</si>
  <si>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</si>
  <si>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</si>
  <si>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</si>
  <si>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</si>
  <si>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</si>
  <si>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</si>
  <si>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</si>
  <si>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</si>
  <si>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</si>
  <si>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</si>
  <si>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</si>
  <si>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</si>
  <si>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</si>
  <si>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</si>
  <si>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</si>
  <si>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</si>
  <si>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</si>
  <si>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</si>
  <si>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</si>
  <si>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</si>
  <si>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</si>
  <si>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</si>
  <si>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</si>
  <si>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</si>
  <si>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</si>
  <si>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</si>
  <si>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</si>
  <si>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</si>
  <si>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</si>
  <si>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</si>
  <si>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</si>
  <si>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</si>
  <si>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</si>
  <si>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</si>
  <si>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</si>
  <si>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</si>
  <si>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</si>
  <si>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</si>
  <si>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</si>
  <si>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</si>
  <si>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</si>
  <si>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</si>
  <si>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</si>
  <si>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</si>
  <si>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</si>
  <si>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</si>
  <si>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</si>
  <si>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</si>
  <si>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</si>
  <si>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</si>
  <si>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</si>
  <si>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</si>
  <si>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</si>
  <si>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</si>
  <si>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</si>
  <si>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</si>
  <si>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</si>
  <si>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</si>
  <si>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</si>
  <si>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</si>
  <si>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</si>
  <si>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</si>
  <si>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</si>
  <si>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</si>
  <si>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</si>
  <si>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</si>
  <si>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</si>
  <si>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</si>
  <si>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</si>
  <si>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</si>
  <si>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</si>
  <si>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</si>
  <si>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</si>
  <si>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</si>
  <si>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</si>
  <si>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</si>
  <si>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</si>
  <si>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</si>
  <si>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</si>
  <si>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</si>
  <si>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</si>
  <si>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</si>
  <si>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</si>
  <si>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</si>
  <si>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</si>
  <si>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</si>
  <si>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</si>
  <si>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</si>
  <si>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</si>
  <si>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</si>
  <si>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</si>
  <si>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</si>
  <si>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</si>
  <si>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</si>
  <si>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</si>
  <si>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</si>
  <si>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</si>
  <si>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</si>
  <si>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</si>
  <si>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</si>
  <si>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</si>
  <si>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</si>
  <si>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</si>
  <si>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</si>
  <si>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</si>
  <si>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</si>
  <si>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</si>
  <si>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</si>
  <si>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</si>
  <si>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</si>
  <si>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</si>
  <si>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</si>
  <si>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</si>
  <si>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</si>
  <si>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</si>
  <si>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</si>
  <si>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</si>
  <si>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</si>
  <si>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</si>
  <si>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</si>
  <si>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</si>
  <si>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</si>
  <si>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</si>
  <si>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</si>
  <si>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</si>
  <si>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</si>
  <si>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</si>
  <si>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</si>
  <si>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</si>
  <si>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</si>
  <si>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</si>
  <si>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</si>
  <si>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</si>
  <si>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</si>
  <si>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</si>
  <si>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</si>
  <si>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</si>
  <si>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</si>
  <si>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</si>
  <si>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</si>
  <si>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</si>
  <si>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</si>
  <si>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</si>
  <si>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</si>
  <si>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</si>
  <si>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</si>
  <si>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</si>
  <si>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</si>
  <si>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</si>
  <si>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</si>
  <si>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</si>
  <si>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</si>
  <si>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</si>
  <si>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</si>
  <si>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</si>
  <si>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</si>
  <si>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</si>
  <si>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</si>
  <si>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</si>
  <si>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</si>
  <si>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</si>
  <si>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</si>
  <si>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</si>
  <si>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</si>
  <si>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</si>
  <si>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</si>
  <si>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</si>
  <si>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</si>
  <si>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</si>
  <si>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</si>
  <si>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</si>
  <si>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</si>
  <si>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</si>
  <si>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</si>
  <si>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</si>
  <si>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</si>
  <si>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</si>
  <si>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</si>
  <si>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</si>
  <si>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</si>
  <si>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</si>
  <si>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</si>
  <si>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</si>
  <si>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</si>
  <si>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</si>
  <si>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</si>
  <si>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</si>
  <si>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</si>
  <si>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</si>
  <si>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</si>
  <si>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</si>
  <si>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</si>
  <si>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</si>
  <si>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</si>
  <si>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</si>
  <si>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</si>
  <si>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</si>
  <si>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</si>
  <si>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</si>
  <si>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</si>
  <si>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</si>
  <si>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</si>
  <si>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</si>
  <si>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</si>
  <si>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</si>
  <si>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</si>
  <si>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</si>
  <si>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</si>
  <si>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</si>
  <si>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</si>
  <si>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</si>
  <si>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</si>
  <si>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</si>
  <si>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</si>
  <si>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</si>
  <si>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</si>
  <si>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</si>
  <si>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</si>
  <si>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</si>
  <si>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</si>
  <si>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</si>
  <si>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</si>
  <si>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</si>
  <si>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</si>
  <si>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</si>
  <si>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</si>
  <si>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</si>
  <si>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</si>
  <si>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</si>
  <si>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</si>
  <si>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</si>
  <si>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</si>
  <si>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</si>
  <si>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</si>
  <si>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</si>
  <si>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</si>
  <si>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</si>
  <si>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</si>
  <si>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</si>
  <si>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</si>
  <si>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</si>
  <si>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</si>
  <si>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</si>
  <si>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</si>
  <si>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</si>
  <si>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</si>
  <si>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</si>
  <si>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</si>
  <si>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</si>
  <si>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</si>
  <si>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</si>
  <si>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</si>
  <si>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</si>
  <si>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</si>
  <si>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</si>
  <si>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</si>
  <si>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</si>
  <si>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</si>
  <si>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</si>
  <si>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</si>
  <si>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</si>
  <si>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</si>
  <si>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</si>
  <si>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</si>
  <si>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</si>
  <si>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</si>
  <si>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</si>
  <si>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</si>
  <si>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</si>
  <si>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</si>
  <si>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</si>
  <si>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</si>
  <si>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</si>
  <si>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</si>
  <si>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</si>
  <si>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</si>
  <si>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</si>
  <si>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</si>
  <si>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</si>
  <si>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</si>
  <si>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</si>
  <si>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</si>
  <si>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</si>
  <si>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</si>
  <si>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</si>
  <si>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</si>
  <si>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</si>
  <si>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</si>
  <si>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</si>
  <si>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</si>
  <si>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</si>
  <si>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</si>
  <si>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</si>
  <si>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</si>
  <si>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</si>
  <si>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</si>
  <si>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</si>
  <si>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</si>
  <si>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</si>
  <si>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</si>
  <si>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</si>
  <si>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</si>
  <si>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</si>
  <si>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</si>
  <si>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</si>
  <si>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</si>
  <si>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</si>
  <si>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</si>
  <si>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</si>
  <si>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</si>
  <si>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</si>
  <si>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</si>
  <si>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</si>
  <si>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</si>
  <si>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</si>
  <si>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</si>
  <si>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</si>
  <si>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</si>
  <si>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</si>
  <si>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</si>
  <si>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</si>
  <si>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</si>
  <si>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</si>
  <si>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</si>
  <si>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</si>
  <si>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</si>
  <si>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</si>
  <si>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</si>
  <si>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</si>
  <si>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</si>
  <si>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</si>
  <si>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</si>
  <si>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</si>
  <si>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</si>
  <si>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</si>
  <si>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</si>
  <si>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</si>
  <si>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</si>
  <si>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</si>
  <si>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</si>
  <si>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</si>
  <si>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</si>
  <si>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</si>
  <si>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</si>
  <si>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</si>
  <si>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</si>
  <si>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</si>
  <si>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</si>
  <si>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</si>
  <si>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</si>
  <si>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</si>
  <si>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</si>
  <si>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</si>
  <si>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</si>
  <si>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</si>
  <si>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</si>
  <si>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</si>
  <si>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</si>
  <si>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</si>
  <si>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</si>
  <si>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</si>
  <si>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</si>
  <si>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</si>
  <si>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</si>
  <si>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</si>
  <si>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</si>
  <si>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</si>
  <si>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</si>
  <si>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</si>
  <si>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</si>
  <si>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</si>
  <si>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</si>
  <si>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</si>
  <si>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</si>
  <si>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</si>
  <si>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</si>
  <si>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</si>
  <si>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</si>
  <si>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</si>
  <si>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</si>
  <si>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</si>
  <si>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</si>
  <si>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</si>
  <si>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</si>
  <si>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</si>
  <si>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</si>
  <si>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</si>
  <si>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</si>
  <si>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</si>
  <si>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</si>
  <si>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</si>
  <si>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</si>
  <si>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</si>
  <si>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</si>
  <si>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</si>
  <si>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</si>
  <si>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</si>
  <si>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</si>
  <si>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</si>
  <si>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</si>
  <si>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</si>
  <si>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</si>
  <si>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</si>
  <si>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</si>
  <si>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</si>
  <si>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</si>
  <si>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</si>
  <si>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</si>
  <si>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</si>
  <si>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</si>
  <si>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</si>
  <si>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</si>
  <si>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</si>
  <si>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</si>
  <si>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</si>
  <si>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</si>
  <si>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</si>
  <si>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</si>
  <si>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</si>
  <si>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</si>
  <si>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</si>
  <si>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</si>
  <si>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</si>
  <si>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</si>
  <si>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</si>
  <si>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</si>
  <si>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</si>
  <si>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</si>
  <si>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</si>
  <si>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</si>
  <si>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</si>
  <si>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</si>
  <si>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</si>
  <si>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</si>
  <si>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</si>
  <si>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</si>
  <si>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</si>
  <si>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</si>
  <si>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</si>
  <si>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</si>
  <si>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</si>
  <si>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</si>
  <si>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</si>
  <si>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</si>
  <si>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</si>
  <si>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</si>
  <si>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</si>
  <si>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</si>
  <si>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</si>
  <si>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</si>
  <si>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</si>
  <si>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</si>
  <si>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</si>
  <si>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</si>
  <si>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</si>
  <si>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</si>
  <si>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</si>
  <si>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</si>
  <si>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</si>
  <si>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</si>
  <si>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</si>
  <si>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</si>
  <si>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</si>
  <si>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</si>
  <si>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</si>
  <si>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</si>
  <si>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</si>
  <si>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</si>
  <si>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</si>
  <si>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</si>
  <si>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</si>
  <si>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</si>
  <si>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</si>
  <si>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</si>
  <si>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</si>
  <si>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</si>
  <si>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</si>
  <si>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</si>
  <si>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</si>
  <si>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</si>
  <si>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</si>
  <si>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</si>
  <si>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</si>
  <si>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</si>
  <si>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</si>
  <si>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</si>
  <si>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</si>
  <si>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</si>
  <si>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</si>
  <si>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</si>
  <si>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</si>
  <si>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</si>
  <si>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</si>
  <si>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</si>
  <si>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</si>
  <si>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</si>
  <si>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</si>
  <si>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</si>
  <si>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</si>
  <si>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</si>
  <si>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</si>
  <si>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</si>
  <si>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</si>
  <si>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</si>
  <si>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</si>
  <si>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</si>
  <si>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</si>
  <si>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</si>
  <si>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</si>
  <si>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</si>
  <si>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</si>
  <si>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</si>
  <si>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</si>
  <si>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</si>
  <si>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</si>
  <si>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</si>
  <si>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</si>
  <si>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</si>
  <si>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</si>
  <si>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</si>
  <si>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</si>
  <si>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</si>
  <si>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</si>
  <si>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</si>
  <si>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</si>
  <si>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</si>
  <si>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</si>
  <si>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</si>
  <si>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</si>
  <si>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</si>
  <si>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</si>
  <si>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</si>
  <si>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</si>
  <si>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</si>
  <si>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</si>
  <si>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</si>
  <si>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</si>
  <si>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</si>
  <si>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</si>
  <si>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</si>
  <si>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</si>
  <si>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</si>
  <si>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</si>
  <si>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</si>
  <si>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</si>
  <si>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</si>
  <si>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</si>
  <si>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</si>
  <si>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</si>
  <si>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</si>
  <si>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</si>
  <si>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</si>
  <si>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</si>
  <si>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</si>
  <si>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</si>
  <si>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</si>
  <si>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</si>
  <si>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</si>
  <si>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</si>
  <si>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</si>
  <si>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</si>
  <si>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</si>
  <si>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</si>
  <si>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</si>
  <si>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</si>
  <si>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</si>
  <si>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</si>
  <si>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</si>
  <si>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</si>
  <si>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</si>
  <si>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</si>
  <si>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</si>
  <si>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</si>
  <si>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</si>
  <si>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</si>
  <si>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</si>
  <si>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</si>
  <si>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</si>
  <si>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</si>
  <si>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</si>
  <si>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</si>
  <si>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</si>
  <si>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</si>
  <si>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</si>
  <si>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</si>
  <si>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</si>
  <si>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</si>
  <si>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</si>
  <si>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</si>
  <si>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</si>
  <si>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</si>
  <si>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</si>
  <si>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</si>
  <si>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</si>
  <si>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</si>
  <si>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</si>
  <si>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</si>
  <si>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</si>
  <si>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</si>
  <si>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</si>
  <si>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</si>
  <si>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</si>
  <si>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</si>
  <si>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</si>
  <si>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</si>
  <si>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</si>
  <si>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</si>
  <si>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</si>
  <si>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</si>
  <si>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</si>
  <si>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</si>
  <si>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</si>
  <si>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</si>
  <si>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</si>
  <si>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</si>
  <si>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</si>
  <si>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</si>
  <si>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</si>
  <si>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</si>
  <si>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</si>
  <si>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</si>
  <si>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</si>
  <si>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</si>
  <si>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</si>
  <si>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</si>
  <si>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</si>
  <si>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</si>
  <si>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</si>
  <si>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</si>
  <si>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</si>
  <si>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</si>
  <si>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</si>
  <si>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</si>
  <si>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</si>
  <si>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</si>
  <si>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</si>
  <si>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</si>
  <si>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</si>
  <si>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</si>
  <si>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</si>
  <si>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</si>
  <si>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</si>
  <si>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</si>
  <si>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</si>
  <si>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</si>
  <si>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</si>
  <si>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</si>
  <si>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</si>
  <si>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</si>
  <si>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</si>
  <si>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</si>
  <si>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</si>
  <si>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</si>
  <si>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</si>
  <si>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</si>
  <si>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</si>
  <si>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</si>
  <si>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</si>
  <si>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</si>
  <si>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</si>
  <si>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</si>
  <si>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</si>
  <si>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</si>
  <si>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</si>
  <si>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</si>
  <si>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</si>
  <si>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</si>
  <si>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</si>
  <si>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</si>
  <si>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</si>
  <si>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</si>
  <si>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</si>
  <si>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</si>
  <si>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</si>
  <si>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</si>
  <si>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</si>
  <si>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</si>
  <si>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</si>
  <si>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</si>
  <si>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</si>
  <si>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</si>
  <si>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</si>
  <si>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</si>
  <si>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</si>
  <si>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</si>
  <si>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</si>
  <si>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</si>
  <si>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</si>
  <si>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</si>
  <si>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</si>
  <si>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</si>
  <si>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</si>
  <si>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</si>
  <si>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</si>
  <si>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</si>
  <si>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</si>
  <si>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</si>
  <si>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</si>
  <si>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</si>
  <si>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</si>
  <si>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</si>
  <si>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</si>
  <si>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</si>
  <si>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</si>
  <si>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</si>
  <si>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</si>
  <si>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</si>
  <si>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</si>
  <si>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</si>
  <si>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</si>
  <si>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</si>
  <si>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</si>
  <si>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</si>
  <si>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</si>
  <si>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</si>
  <si>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</si>
  <si>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</si>
  <si>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</si>
  <si>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</si>
  <si>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</si>
  <si>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</si>
  <si>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</si>
  <si>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</si>
  <si>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</si>
  <si>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</si>
  <si>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</si>
  <si>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</si>
  <si>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</si>
  <si>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</si>
  <si>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</si>
  <si>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</si>
  <si>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</si>
  <si>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</si>
  <si>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</si>
  <si>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</si>
  <si>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</si>
  <si>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</si>
  <si>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</si>
  <si>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</si>
  <si>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</si>
  <si>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</si>
  <si>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</si>
  <si>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</si>
  <si>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</si>
  <si>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</si>
  <si>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</si>
  <si>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</si>
  <si>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</si>
  <si>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</si>
  <si>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</si>
  <si>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</si>
  <si>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</si>
  <si>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</si>
  <si>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</si>
  <si>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</si>
  <si>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</si>
  <si>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</si>
  <si>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</si>
  <si>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</si>
  <si>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</si>
  <si>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</si>
  <si>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</si>
  <si>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</si>
  <si>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</si>
  <si>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</si>
  <si>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</si>
  <si>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</si>
  <si>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</si>
  <si>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</si>
  <si>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</si>
  <si>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</si>
  <si>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</si>
  <si>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</si>
  <si>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</si>
  <si>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</si>
  <si>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</si>
  <si>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</si>
  <si>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</si>
  <si>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</si>
  <si>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</si>
  <si>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</si>
  <si>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</si>
  <si>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</si>
  <si>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</si>
  <si>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</si>
  <si>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</si>
  <si>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</si>
  <si>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</si>
  <si>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</si>
  <si>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</si>
  <si>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</si>
  <si>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</si>
  <si>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</si>
  <si>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</si>
  <si>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</si>
  <si>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</si>
  <si>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</si>
  <si>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</si>
  <si>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</si>
  <si>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</si>
  <si>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</si>
  <si>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</si>
  <si>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</si>
  <si>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</si>
  <si>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</si>
  <si>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</si>
  <si>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</si>
  <si>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</si>
  <si>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</si>
  <si>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</si>
  <si>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</si>
  <si>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</si>
  <si>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</si>
  <si>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</si>
  <si>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</si>
  <si>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</si>
  <si>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</si>
  <si>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</si>
  <si>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</si>
  <si>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</si>
  <si>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</si>
  <si>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</si>
  <si>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</si>
  <si>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</si>
  <si>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</si>
  <si>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</si>
  <si>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</si>
  <si>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</si>
  <si>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</si>
  <si>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</si>
  <si>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</si>
  <si>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</si>
  <si>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</si>
  <si>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</si>
  <si>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</si>
  <si>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</si>
  <si>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</si>
  <si>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</si>
  <si>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</si>
  <si>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</si>
  <si>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</si>
  <si>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</si>
  <si>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</si>
  <si>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</si>
  <si>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</si>
  <si>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</si>
  <si>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</si>
  <si>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</si>
  <si>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</si>
  <si>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</si>
  <si>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</si>
  <si>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</si>
  <si>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</si>
  <si>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</si>
  <si>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</si>
  <si>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</si>
  <si>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</si>
  <si>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</si>
  <si>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</si>
  <si>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</si>
  <si>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</si>
  <si>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</si>
  <si>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</si>
  <si>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</si>
  <si>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</si>
  <si>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</si>
  <si>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</si>
  <si>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</si>
  <si>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</si>
  <si>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</si>
  <si>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</si>
  <si>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</si>
  <si>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</si>
  <si>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</si>
  <si>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</si>
  <si>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</si>
  <si>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</si>
  <si>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</si>
  <si>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</si>
  <si>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</si>
  <si>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</si>
  <si>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</si>
  <si>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</si>
  <si>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</si>
  <si>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</si>
  <si>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</si>
  <si>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</si>
  <si>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</si>
  <si>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</si>
  <si>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</si>
  <si>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</si>
  <si>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</si>
  <si>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</si>
  <si>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</si>
  <si>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</si>
  <si>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</si>
  <si>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</si>
  <si>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</si>
  <si>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</si>
  <si>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</si>
  <si>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</si>
  <si>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</si>
  <si>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</si>
  <si>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</si>
  <si>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</si>
  <si>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</si>
  <si>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</si>
  <si>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</si>
  <si>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</si>
  <si>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</si>
  <si>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</si>
  <si>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</si>
  <si>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</si>
  <si>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</si>
  <si>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</si>
  <si>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</si>
  <si>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</si>
  <si>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</si>
  <si>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</si>
  <si>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</si>
  <si>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</si>
  <si>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</si>
  <si>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</si>
  <si>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</si>
  <si>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</si>
  <si>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</si>
  <si>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</si>
  <si>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</si>
  <si>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</si>
  <si>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</si>
  <si>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</si>
  <si>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</si>
  <si>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</si>
  <si>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</si>
  <si>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</si>
  <si>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</si>
  <si>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</si>
  <si>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</si>
  <si>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</si>
  <si>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</si>
  <si>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</si>
  <si>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</si>
  <si>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</si>
  <si>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</si>
  <si>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</si>
  <si>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</si>
  <si>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</si>
  <si>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</si>
  <si>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</si>
  <si>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</si>
  <si>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</si>
  <si>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</si>
  <si>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</si>
  <si>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</si>
  <si>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</si>
  <si>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</si>
  <si>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</si>
  <si>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</si>
  <si>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</si>
  <si>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</si>
  <si>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</si>
  <si>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</si>
  <si>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</si>
  <si>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</si>
  <si>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</si>
  <si>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</si>
  <si>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</si>
  <si>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</si>
  <si>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</si>
  <si>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</si>
  <si>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</si>
  <si>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</si>
  <si>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</si>
  <si>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</si>
  <si>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</si>
  <si>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</si>
  <si>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</si>
  <si>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</si>
  <si>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</si>
  <si>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</si>
  <si>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</si>
  <si>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</si>
  <si>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</si>
  <si>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</si>
  <si>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</si>
  <si>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</si>
  <si>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</si>
  <si>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</si>
  <si>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</si>
  <si>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</si>
  <si>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</si>
  <si>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</si>
  <si>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</si>
  <si>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</si>
  <si>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</si>
  <si>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</si>
  <si>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</si>
  <si>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</si>
  <si>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</si>
  <si>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</si>
  <si>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</si>
  <si>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</si>
  <si>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</si>
  <si>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</si>
  <si>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</si>
  <si>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</si>
  <si>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</si>
  <si>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</si>
  <si>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</si>
  <si>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</si>
  <si>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</si>
  <si>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</si>
  <si>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</si>
  <si>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</si>
  <si>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</si>
  <si>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</si>
  <si>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</si>
  <si>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</si>
  <si>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</si>
  <si>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</si>
  <si>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</si>
  <si>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</si>
  <si>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</si>
  <si>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</si>
  <si>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</si>
  <si>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</si>
  <si>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</si>
  <si>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</si>
  <si>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</si>
  <si>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</si>
  <si>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</si>
  <si>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</si>
  <si>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</si>
  <si>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</si>
  <si>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</si>
  <si>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</si>
  <si>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</si>
  <si>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</si>
  <si>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</si>
  <si>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</si>
  <si>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</si>
  <si>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</si>
  <si>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</si>
  <si>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</si>
  <si>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</si>
  <si>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</si>
  <si>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</si>
  <si>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</si>
  <si>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</si>
  <si>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</si>
  <si>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</si>
  <si>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</si>
  <si>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</si>
  <si>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</si>
  <si>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</si>
  <si>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</si>
  <si>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</si>
  <si>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</si>
  <si>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</si>
  <si>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</si>
  <si>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</si>
  <si>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</si>
  <si>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</si>
  <si>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</si>
  <si>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</si>
  <si>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</si>
  <si>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</si>
  <si>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</si>
  <si>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</si>
  <si>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</si>
  <si>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</si>
  <si>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</si>
  <si>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</si>
  <si>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</si>
  <si>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</si>
  <si>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</si>
  <si>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</si>
  <si>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</si>
  <si>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</si>
  <si>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</si>
  <si>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</si>
  <si>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</si>
  <si>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</si>
  <si>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</si>
  <si>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</si>
  <si>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</si>
  <si>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</si>
  <si>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</si>
  <si>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</si>
  <si>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</si>
  <si>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</si>
  <si>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</si>
  <si>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</si>
  <si>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</si>
  <si>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</si>
  <si>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</si>
  <si>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</si>
  <si>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</si>
  <si>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</si>
  <si>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</si>
  <si>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</si>
  <si>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</si>
  <si>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</si>
  <si>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</si>
  <si>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</si>
  <si>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</si>
  <si>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</si>
  <si>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</si>
  <si>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</si>
  <si>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</si>
  <si>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</si>
  <si>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</si>
  <si>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</si>
  <si>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</si>
  <si>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</si>
  <si>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</si>
  <si>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</si>
  <si>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</si>
  <si>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</si>
  <si>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</si>
  <si>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</si>
  <si>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</si>
  <si>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</si>
  <si>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</si>
  <si>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</si>
  <si>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</si>
  <si>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</si>
  <si>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</si>
  <si>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</si>
  <si>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</si>
  <si>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</si>
  <si>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</si>
  <si>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</si>
  <si>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</si>
  <si>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</si>
  <si>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</si>
  <si>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</si>
  <si>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</si>
  <si>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</si>
  <si>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</si>
  <si>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</si>
  <si>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</si>
  <si>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</si>
  <si>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</si>
  <si>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</si>
  <si>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</si>
  <si>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</si>
  <si>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</si>
  <si>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</si>
  <si>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</si>
  <si>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</si>
  <si>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</si>
  <si>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</si>
  <si>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</si>
  <si>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</si>
  <si>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</si>
  <si>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</si>
  <si>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</si>
  <si>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</si>
  <si>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</si>
  <si>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</si>
  <si>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</si>
  <si>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</si>
  <si>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</si>
  <si>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</si>
  <si>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</si>
  <si>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</si>
  <si>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</si>
  <si>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</si>
  <si>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</si>
  <si>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</si>
  <si>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</si>
  <si>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</si>
  <si>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</si>
  <si>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</si>
  <si>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</si>
  <si>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</si>
  <si>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</si>
  <si>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</si>
  <si>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</si>
  <si>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</si>
  <si>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</si>
  <si>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</si>
  <si>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</si>
  <si>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</si>
  <si>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</si>
  <si>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</si>
  <si>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</si>
  <si>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</si>
  <si>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</si>
  <si>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</si>
  <si>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</si>
  <si>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</si>
  <si>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</si>
  <si>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</si>
  <si>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</si>
  <si>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</si>
  <si>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</si>
  <si>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</si>
  <si>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</si>
  <si>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</si>
  <si>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</si>
  <si>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</si>
  <si>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</si>
  <si>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</si>
  <si>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</si>
  <si>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</si>
  <si>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</si>
  <si>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</si>
  <si>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</si>
  <si>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</si>
  <si>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</si>
  <si>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</si>
  <si>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</si>
  <si>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</si>
  <si>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</si>
  <si>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</si>
  <si>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</si>
  <si>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</si>
  <si>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</si>
  <si>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</si>
  <si>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</si>
  <si>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</si>
  <si>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</si>
  <si>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</si>
  <si>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</si>
  <si>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</si>
  <si>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</si>
  <si>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</si>
  <si>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</si>
  <si>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</si>
  <si>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</si>
  <si>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</si>
  <si>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</si>
  <si>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</si>
  <si>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</si>
  <si>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</si>
  <si>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</si>
  <si>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</si>
  <si>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</si>
  <si>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</si>
  <si>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</si>
  <si>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</si>
  <si>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</si>
  <si>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</si>
  <si>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</si>
  <si>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</si>
  <si>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</si>
  <si>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</si>
  <si>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</si>
  <si>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</si>
  <si>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</si>
  <si>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</si>
  <si>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</si>
  <si>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</si>
  <si>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</si>
  <si>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</si>
  <si>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</si>
  <si>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</si>
  <si>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</si>
  <si>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</si>
  <si>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</si>
  <si>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</si>
  <si>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</si>
  <si>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</si>
  <si>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</si>
  <si>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</si>
  <si>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</si>
  <si>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</si>
  <si>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</si>
  <si>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</si>
  <si>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</si>
  <si>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</si>
  <si>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</si>
  <si>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</si>
  <si>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</si>
  <si>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</si>
  <si>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</si>
  <si>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</si>
  <si>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</si>
  <si>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</si>
  <si>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</si>
  <si>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</si>
  <si>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</si>
  <si>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</si>
  <si>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</si>
  <si>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</si>
  <si>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</si>
  <si>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</si>
  <si>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</si>
  <si>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</si>
  <si>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</si>
  <si>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</si>
  <si>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</si>
  <si>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</si>
  <si>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</si>
  <si>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</si>
  <si>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</si>
  <si>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</si>
  <si>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</si>
  <si>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</si>
  <si>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</si>
  <si>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</si>
  <si>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</si>
  <si>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</si>
  <si>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</si>
  <si>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</si>
  <si>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</si>
  <si>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</si>
  <si>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</si>
  <si>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</si>
  <si>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</si>
  <si>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</si>
  <si>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</si>
  <si>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</si>
  <si>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</si>
  <si>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</si>
  <si>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</si>
  <si>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</si>
  <si>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</si>
  <si>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</si>
  <si>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</si>
  <si>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</si>
  <si>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</si>
  <si>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</si>
  <si>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</si>
  <si>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</si>
  <si>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</si>
  <si>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</si>
  <si>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</si>
  <si>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</si>
  <si>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</si>
  <si>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</si>
  <si>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</si>
  <si>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</si>
  <si>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</si>
  <si>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</si>
  <si>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</si>
  <si>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</si>
  <si>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</si>
  <si>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</si>
  <si>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</si>
  <si>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</si>
  <si>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</si>
  <si>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</si>
  <si>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</si>
  <si>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</si>
  <si>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</si>
  <si>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</si>
  <si>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</si>
  <si>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</si>
  <si>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</si>
  <si>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</si>
  <si>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</si>
  <si>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</si>
  <si>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</si>
  <si>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</si>
  <si>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</si>
  <si>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</si>
  <si>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</si>
  <si>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</si>
  <si>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</si>
  <si>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</si>
  <si>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</si>
  <si>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</si>
  <si>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</si>
  <si>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</si>
  <si>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</si>
  <si>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</si>
  <si>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</si>
  <si>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</si>
  <si>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</si>
  <si>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</si>
  <si>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</si>
  <si>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</si>
  <si>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</si>
  <si>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</si>
  <si>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</si>
  <si>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</si>
  <si>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</si>
  <si>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</si>
  <si>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</si>
  <si>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waiting open PCM</t>
  </si>
  <si>
    <t>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</si>
  <si>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</si>
  <si>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</si>
  <si>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</si>
  <si>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</si>
  <si>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</si>
  <si>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</si>
  <si>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</si>
  <si>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</si>
  <si>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</si>
  <si>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</si>
  <si>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</si>
  <si>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</si>
  <si>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</si>
  <si>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</si>
  <si>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</si>
  <si>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</si>
  <si>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</si>
  <si>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</si>
  <si>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</si>
  <si>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</si>
  <si>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</si>
  <si>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</si>
  <si>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</si>
  <si>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</si>
  <si>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</si>
  <si>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</si>
  <si>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</si>
  <si>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</si>
  <si>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</si>
  <si>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</si>
  <si>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</si>
  <si>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</si>
  <si>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</si>
  <si>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</si>
  <si>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</si>
  <si>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</si>
  <si>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</si>
  <si>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</si>
  <si>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</si>
  <si>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</si>
  <si>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</si>
  <si>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</si>
  <si>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</si>
  <si>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</si>
  <si>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</si>
  <si>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</si>
  <si>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</si>
  <si>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</si>
  <si>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</si>
  <si>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</si>
  <si>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</si>
  <si>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</si>
  <si>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</si>
  <si>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</si>
  <si>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</si>
  <si>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</si>
  <si>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</si>
  <si>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</si>
  <si>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</si>
  <si>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</si>
  <si>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</si>
  <si>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</si>
  <si>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</si>
  <si>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</si>
  <si>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</si>
  <si>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</si>
  <si>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</si>
  <si>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</si>
  <si>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</si>
  <si>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</si>
  <si>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</si>
  <si>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</si>
  <si>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</si>
  <si>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</si>
  <si>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</si>
  <si>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</si>
  <si>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</si>
  <si>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</si>
  <si>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</si>
  <si>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</si>
  <si>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</si>
  <si>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</si>
  <si>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</si>
  <si>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</si>
  <si>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</si>
  <si>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</si>
  <si>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PCM-20251009-00001495</t>
  </si>
  <si>
    <t xml:space="preserve">ETA 20 min </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</si>
  <si>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</si>
  <si>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</si>
  <si>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</si>
  <si>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</si>
  <si>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</si>
  <si>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</si>
  <si>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PCM-20251009-00001675</t>
  </si>
  <si>
    <t>team at site TS</t>
  </si>
  <si>
    <t>NO PCM</t>
  </si>
  <si>
    <t xml:space="preserve">40 min </t>
  </si>
  <si>
    <t xml:space="preserve"> PCM-20251009-00001731 </t>
  </si>
  <si>
    <t xml:space="preserve">35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</si>
  <si>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</si>
  <si>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</si>
  <si>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</si>
  <si>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</si>
  <si>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PCM-20251009-00001781</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</si>
  <si>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</si>
  <si>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</si>
  <si>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</si>
  <si>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</si>
  <si>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</si>
  <si>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</si>
  <si>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</si>
  <si>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PCM-20251009-00001424</t>
  </si>
  <si>
    <t>ETA 60 mins</t>
  </si>
  <si>
    <t>TT-20251009-01473 // NA</t>
  </si>
  <si>
    <t xml:space="preserve">At site TS </t>
  </si>
  <si>
    <t>PCM-20251009-00001798</t>
  </si>
  <si>
    <t xml:space="preserve">30 MINS </t>
  </si>
  <si>
    <t>PCM-20251009-00001785</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</si>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</sst>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4" totalsRowShown="0" headerRowDxfId="15" dataDxfId="14" headerRowBorderDxfId="12" tableBorderDxfId="13">
  <autoFilter ref="A1:L2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tabSelected="1"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276.80120358796557</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2</v>
      </c>
      <c r="D3" s="142" t="s">
        <v>16591</v>
      </c>
      <c r="E3" s="143"/>
      <c r="F3" s="144">
        <v>45939.707071759258</v>
      </c>
      <c r="G3" s="145">
        <f ca="1">IFERROR(NOW()-F3,"")</f>
        <v>4.2557754633889999E-2</v>
      </c>
      <c r="H3" s="144">
        <v>45939.707071759258</v>
      </c>
      <c r="I3" s="142" t="str">
        <f>IFERROR(VLOOKUP(D3,DB!A:F,6,0),"")</f>
        <v>Generator-SG</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45939.749629513892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45939.749629513892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45939.749629513892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45939.749629513892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45939.749629513892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45939.749629513892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45939.749629513892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45939.749629513892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45939.749629513892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45939.749629513892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45939.749629513892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45939.749629513892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45939.749629513892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45939.749629513892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45939.749629513892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45939.749629513892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45939.749629513892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45939.749629513892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45939.749629513892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45939.749629513892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45939.749629513892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45939.749629513892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45939.749629513892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45939.749629513892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45939.749629513892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45939.749629513892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45939.749629513892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45939.749629513892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45939.749629513892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45939.749629513892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45939.749629513892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45939.749629513892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45939.749629513892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45939.749629513892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45939.749629513892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45939.749629513892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45939.749629513892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45939.749629513892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45939.749629513892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45939.749629513892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45939.749629513892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45939.749629513892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45939.749629513892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45939.749629513892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45939.749629513892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45939.749629513892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45939.749629513892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45939.749629513892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45939.749629513892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45939.749629513892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45939.749629513892</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45939.749629513892</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45939.749629513892</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45939.749629513892</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45939.749629513892</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45939.749629513892</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45939.749629513892</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45939.749629513892</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45939.749629513892</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45939.749629513892</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45939.749629513892</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03496679-32E2-4C94-9073-65A76E7915A6}"/>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133.02254618056031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114.74979155093024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2</v>
      </c>
      <c r="D6" s="18" t="s">
        <v>25600</v>
      </c>
      <c r="E6" s="120" t="s">
        <v>39045</v>
      </c>
      <c r="F6" s="121">
        <v>45939.657118055555</v>
      </c>
      <c r="G6" s="122">
        <f ca="1">IFERROR(NOW()-F6,"-")</f>
        <v>9.251145833695773E-2</v>
      </c>
      <c r="H6" s="121">
        <v>45939.641840277778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25613</v>
      </c>
      <c r="E7" s="120" t="s">
        <v>38964</v>
      </c>
      <c r="F7" s="121">
        <v>45939.713171296295</v>
      </c>
      <c r="G7" s="122">
        <f ca="1">IFERROR(NOW()-F7,"-")</f>
        <v>3.6458217597100884E-2</v>
      </c>
      <c r="H7" s="121">
        <v>45939.707615740743</v>
      </c>
      <c r="I7" s="18" t="str">
        <f>IFERROR(VLOOKUP(D7,DB!A:F,6,0),"")</f>
        <v>Generator-SG</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9"/>
      <c r="E8" s="120"/>
      <c r="F8" s="121"/>
      <c r="G8" s="122">
        <f ca="1">IFERROR(NOW()-F8,"-")</f>
        <v>45939.749629513892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45939.749629513892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45939.749629513892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45939.749629513892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45939.749629513892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45939.749629513892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45939.749629513892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45939.749629513892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45939.749629513892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45939.749629513892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45939.749629513892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45939.749629513892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45939.749629513892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45939.749629513892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45939.749629513892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45939.749629513892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45939.749629513892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45939.749629513892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45939.749629513892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45939.749629513892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45939.749629513892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45939.749629513892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45939.749629513892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45939.749629513892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45939.749629513892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45939.749629513892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45939.749629513892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45939.749629513892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45939.749629513892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45939.749629513892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45939.749629513892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45939.749629513892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45939.749629513892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45939.749629513892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45939.749629513892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45939.749629513892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45939.749629513892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45939.749629513892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45939.749629513892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45939.749629513892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45939.749629513892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45939.749629513892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45939.749629513892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45939.749629513892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45939.749629513892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45939.749629513892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45939.749629513892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45939.749629513892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45939.749629513892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45939.749629513892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45939.749629513892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45939.749629513892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45939.749629513892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45939.749629513892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45939.749629513892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45939.749629513892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45939.749629513892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45939.749629513892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45939.749629513892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45939.749629513892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45939.749629513892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45939.749629513892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45939.749629513892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45939.749629513892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45939.749629513892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45939.749629513892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45939.749629513892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45939.749629513892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45939.749629513892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45939.749629513892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45939.749629513892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45939.749629513892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45939.749629513892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45939.749629513892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45939.749629513892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45939.749629513892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45939.749629513892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45939.749629513892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45939.749629513892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45939.749629513892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45939.749629513892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45939.749629513892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45939.749629513892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45939.749629513892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45939.749629513892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45939.749629513892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45939.749629513892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45939.749629513892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45939.749629513892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45939.749629513892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45939.749629513892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45939.749629513892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45939.749629513892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45939.749629513892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45939.749629513892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45939.749629513892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45939.749629513892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45939.749629513892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45939.749629513892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45939.749629513892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45939.749629513892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45939.749629513892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45939.749629513892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45939.749629513892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45939.749629513892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45939.749629513892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45939.749629513892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45939.749629513892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45939.749629513892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45939.749629513892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45939.749629513892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45939.749629513892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45939.749629513892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45939.749629513892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45939.749629513892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45939.749629513892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45939.749629513892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45939.749629513892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45939.749629513892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45939.749629513892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45939.749629513892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45939.749629513892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45939.749629513892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45939.749629513892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45939.749629513892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45939.749629513892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45939.749629513892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45939.749629513892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45939.749629513892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45939.749629513892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45939.749629513892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45939.749629513892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45939.749629513892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45939.749629513892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45939.749629513892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45939.749629513892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45939.749629513892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45939.749629513892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45939.749629513892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45939.749629513892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45939.749629513892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45939.749629513892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45939.749629513892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45939.749629513892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45939.749629513892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45939.749629513892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45939.749629513892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45939.749629513892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45939.749629513892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45939.749629513892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45939.749629513892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45939.749629513892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45939.749629513892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45939.749629513892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45939.749629513892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45939.749629513892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45939.749629513892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45939.749629513892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45939.749629513892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45939.749629513892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45939.749629513892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45939.749629513892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45939.749629513892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45939.749629513892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45939.749629513892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45939.749629513892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45939.749629513892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45939.749629513892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45939.749629513892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45939.749629513892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45939.749629513892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45939.749629513892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45939.749629513892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45939.749629513892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45939.749629513892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45939.749629513892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45939.749629513892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45939.749629513892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45939.749629513892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45939.749629513892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45939.749629513892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45939.749629513892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45939.749629513892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45939.749629513892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45939.749629513892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45939.749629513892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45939.749629513892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45939.749629513892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45939.749629513892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45939.749629513892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45939.749629513892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45939.749629513892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45939.749629513892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45939.749629513892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45939.749629513892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45939.749629513892</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45939.749629513892</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45939.749629513892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45939.749629513892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45939.749629513892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45939.749629513892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45939.749629513892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45939.749629513892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45939.749629513892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45939.749629513892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45939.749629513892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45939.749629513892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45939.749629513892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45939.749629513892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45939.749629513892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45939.749629513892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45939.749629513892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45939.749629513892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45939.749629513892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45939.749629513892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45939.749629513892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45939.749629513892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45939.749629513892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45939.749629513892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45939.749629513892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45939.749629513892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45939.749629513892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45939.749629513892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45939.749629513892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45939.749629513892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45939.749629513892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45939.749629513892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45939.749629513892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45939.749629513892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45939.749629513892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45939.749629513892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45939.749629513892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45939.749629513892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45939.749629513892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45939.749629513892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45939.749629513892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45939.749629513892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45939.749629513892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45939.749629513892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45939.749629513892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45939.749629513892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45939.749629513892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45939.749629513892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45939.749629513892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45939.749629513892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45939.749629513892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45939.749629513892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45939.749629513892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45939.749629513892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45939.749629513892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45939.749629513892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45939.749629513892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45939.749629513892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45939.749629513892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45939.749629513892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45939.749629513892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45939.749629513892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45939.749629513892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45939.749629513892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45939.749629513892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45939.749629513892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45939.749629513892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45939.749629513892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45939.749629513892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45939.749629513892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45939.749629513892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45939.749629513892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45939.749629513892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45939.749629513892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45939.749629513892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45939.749629513892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45939.749629513892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45939.749629513892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45939.749629513892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45939.749629513892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45939.749629513892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45939.749629513892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45939.749629513892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45939.749629513892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45939.749629513892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45939.749629513892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45939.749629513892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45939.749629513892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45939.749629513892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45939.749629513892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45939.749629513892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45939.749629513892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45939.749629513892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45939.749629513892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45939.749629513892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45939.749629513892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45939.749629513892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45939.749629513892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45939.749629513892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45939.749629513892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45939.749629513892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45939.749629513892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45939.749629513892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45939.749629513892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45939.749629513892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45939.749629513892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45939.749629513892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45939.749629513892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45939.749629513892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45939.749629513892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45939.749629513892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45939.749629513892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45939.749629513892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45939.749629513892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45939.749629513892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45939.749629513892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45939.749629513892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45939.749629513892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45939.749629513892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45939.749629513892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45939.749629513892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45939.749629513892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45939.749629513892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45939.749629513892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45939.749629513892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45939.749629513892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45939.749629513892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45939.749629513892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45939.749629513892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45939.749629513892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45939.749629513892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45939.749629513892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45939.749629513892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45939.749629513892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45939.749629513892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45939.749629513892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45939.749629513892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45939.749629513892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45939.749629513892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45939.749629513892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45939.749629513892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45939.749629513892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45939.749629513892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45939.749629513892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45939.749629513892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45939.749629513892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45939.749629513892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45939.749629513892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45939.749629513892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45939.749629513892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45939.749629513892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45939.749629513892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45939.749629513892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45939.749629513892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45939.749629513892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45939.749629513892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45939.749629513892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45939.749629513892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45939.749629513892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45939.749629513892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45939.749629513892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45939.749629513892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45939.749629513892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45939.749629513892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45939.749629513892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45939.749629513892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45939.749629513892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45939.749629513892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45939.749629513892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45939.749629513892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45939.749629513892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45939.749629513892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45939.749629513892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45939.749629513892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45939.749629513892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45939.749629513892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45939.749629513892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45939.749629513892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45939.749629513892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45939.749629513892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45939.749629513892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45939.749629513892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45939.749629513892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45939.749629513892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45939.749629513892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45939.749629513892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45939.749629513892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45939.749629513892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45939.749629513892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45939.749629513892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45939.749629513892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45939.749629513892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45939.749629513892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45939.749629513892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45939.749629513892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45939.749629513892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45939.749629513892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45939.749629513892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45939.749629513892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45939.749629513892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45939.749629513892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45939.749629513892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45939.749629513892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45939.749629513892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45939.749629513892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45939.749629513892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45939.749629513892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45939.749629513892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45939.749629513892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45939.749629513892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45939.749629513892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45939.749629513892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45939.749629513892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45939.749629513892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45939.749629513892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45939.749629513892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45939.749629513892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45939.749629513892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45939.749629513892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45939.749629513892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45939.749629513892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45939.749629513892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45939.749629513892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45939.749629513892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45939.749629513892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45939.749629513892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45939.749629513892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45939.749629513892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45939.749629513892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45939.749629513892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45939.749629513892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45939.749629513892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45939.749629513892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45939.749629513892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45939.749629513892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45939.749629513892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45939.749629513892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45939.749629513892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45939.749629513892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45939.749629513892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45939.749629513892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45939.749629513892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45939.749629513892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45939.749629513892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45939.749629513892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45939.749629513892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45939.749629513892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45939.749629513892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45939.749629513892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45939.749629513892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45939.749629513892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45939.749629513892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45939.749629513892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45939.749629513892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45939.749629513892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45939.749629513892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45939.749629513892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45939.749629513892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45939.749629513892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45939.749629513892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45939.749629513892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45939.749629513892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45939.749629513892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45939.749629513892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45939.749629513892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45939.749629513892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45939.749629513892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45939.749629513892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45939.749629513892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45939.749629513892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45939.749629513892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45939.749629513892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45939.749629513892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45939.749629513892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45939.749629513892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45939.749629513892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45939.749629513892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45939.749629513892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45939.749629513892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45939.749629513892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45939.749629513892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45939.749629513892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45939.749629513892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45939.749629513892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45939.749629513892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45939.749629513892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45939.749629513892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45939.749629513892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45939.749629513892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45939.749629513892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45939.749629513892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45939.749629513892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45939.749629513892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45939.749629513892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45939.749629513892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45939.749629513892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45939.749629513892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45939.749629513892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45939.749629513892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45939.749629513892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45939.749629513892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45939.749629513892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45939.749629513892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45939.749629513892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45939.749629513892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45939.749629513892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45939.749629513892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45939.749629513892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45939.749629513892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45939.749629513892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45939.749629513892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45939.749629513892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45939.749629513892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45939.749629513892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45939.749629513892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45939.749629513892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45939.749629513892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45939.749629513892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45939.749629513892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45939.749629513892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45939.749629513892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45939.749629513892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45939.749629513892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45939.749629513892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45939.749629513892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45939.749629513892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45939.749629513892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45939.749629513892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45939.749629513892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45939.749629513892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45939.749629513892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45939.749629513892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45939.749629513892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45939.749629513892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45939.749629513892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45939.749629513892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45939.749629513892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45939.749629513892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45939.749629513892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45939.749629513892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45939.749629513892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45939.749629513892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45939.749629513892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45939.749629513892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45939.749629513892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45939.749629513892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45939.749629513892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45939.749629513892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45939.749629513892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45939.749629513892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45939.749629513892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45939.749629513892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45939.749629513892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45939.749629513892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45939.749629513892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45939.749629513892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45939.749629513892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45939.749629513892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45939.749629513892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45939.749629513892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45939.749629513892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45939.749629513892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45939.749629513892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45939.749629513892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45939.749629513892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45939.749629513892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45939.749629513892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45939.749629513892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45939.749629513892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45939.749629513892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45939.749629513892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45939.749629513892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45939.749629513892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45939.749629513892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45939.749629513892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45939.749629513892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45939.749629513892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45939.749629513892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45939.749629513892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45939.749629513892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45939.749629513892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45939.749629513892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45939.749629513892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45939.749629513892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45939.749629513892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45939.749629513892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45939.749629513892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45939.749629513892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45939.749629513892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45939.749629513892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45939.749629513892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45939.749629513892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45939.749629513892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45939.749629513892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45939.749629513892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45939.749629513892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45939.749629513892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45939.749629513892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45939.749629513892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45939.749629513892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45939.749629513892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45939.749629513892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45939.749629513892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45939.749629513892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45939.749629513892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45939.749629513892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45939.749629513892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45939.749629513892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45939.749629513892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45939.749629513892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45939.749629513892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45939.749629513892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45939.749629513892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45939.749629513892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45939.749629513892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45939.749629513892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45939.749629513892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45939.749629513892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45939.749629513892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45939.749629513892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45939.749629513892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45939.749629513892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45939.749629513892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45939.749629513892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45939.749629513892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45939.749629513892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45939.749629513892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45939.749629513892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45939.749629513892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45939.749629513892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45939.749629513892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45939.749629513892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45939.749629513892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45939.749629513892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45939.749629513892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45939.749629513892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45939.749629513892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45939.749629513892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45939.749629513892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45939.749629513892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45939.749629513892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45939.749629513892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45939.749629513892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45939.749629513892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45939.749629513892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45939.749629513892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45939.749629513892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45939.749629513892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45939.749629513892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45939.749629513892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45939.749629513892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45939.749629513892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45939.749629513892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45939.749629513892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45939.749629513892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45939.749629513892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45939.749629513892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45939.749629513892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45939.749629513892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45939.749629513892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45939.749629513892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45939.749629513892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45939.749629513892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45939.749629513892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45939.749629513892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45939.749629513892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45939.749629513892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45939.749629513892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45939.749629513892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45939.749629513892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45939.749629513892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45939.749629513892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45939.749629513892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45939.749629513892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45939.749629513892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45939.749629513892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45939.749629513892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45939.749629513892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45939.749629513892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45939.749629513892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45939.749629513892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45939.749629513892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45939.749629513892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45939.749629513892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45939.749629513892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45939.749629513892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45939.749629513892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45939.749629513892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45939.749629513892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45939.749629513892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45939.749629513892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45939.749629513892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45939.749629513892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45939.749629513892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45939.749629513892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45939.749629513892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45939.749629513892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45939.749629513892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45939.749629513892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45939.749629513892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45939.749629513892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45939.749629513892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45939.749629513892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45939.749629513892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45939.749629513892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45939.749629513892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45939.749629513892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45939.749629513892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45939.749629513892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45939.749629513892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45939.749629513892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45939.749629513892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45939.749629513892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45939.749629513892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45939.749629513892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45939.749629513892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45939.749629513892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45939.749629513892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45939.749629513892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45939.749629513892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45939.749629513892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45939.749629513892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45939.749629513892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45939.749629513892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45939.749629513892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45939.749629513892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45939.749629513892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45939.749629513892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45939.749629513892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45939.749629513892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45939.749629513892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45939.749629513892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45939.749629513892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45939.749629513892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45939.749629513892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45939.749629513892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45939.749629513892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45939.749629513892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45939.749629513892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45939.749629513892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45939.749629513892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45939.749629513892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45939.749629513892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45939.749629513892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45939.749629513892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45939.749629513892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45939.749629513892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45939.749629513892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45939.749629513892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45939.749629513892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45939.749629513892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45939.749629513892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45939.749629513892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45939.749629513892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45939.749629513892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45939.749629513892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45939.749629513892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45939.749629513892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45939.749629513892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45939.749629513892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45939.749629513892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45939.749629513892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45939.749629513892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45939.749629513892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45939.749629513892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45939.749629513892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45939.749629513892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45939.749629513892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45939.749629513892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45939.749629513892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45939.749629513892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45939.749629513892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45939.749629513892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45939.749629513892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45939.749629513892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45939.749629513892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45939.749629513892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45939.749629513892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45939.749629513892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45939.749629513892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45939.749629513892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45939.749629513892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45939.749629513892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45939.749629513892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45939.749629513892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45939.749629513892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45939.749629513892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45939.749629513892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45939.749629513892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45939.749629513892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45939.749629513892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45939.749629513892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45939.749629513892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45939.749629513892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45939.749629513892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45939.749629513892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45939.749629513892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45939.749629513892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45939.749629513892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45939.749629513892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45939.749629513892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45939.749629513892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45939.749629513892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45939.749629513892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45939.749629513892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45939.749629513892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45939.749629513892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45939.749629513892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45939.749629513892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45939.749629513892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45939.749629513892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45939.749629513892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45939.749629513892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45939.749629513892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45939.749629513892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45939.749629513892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45939.749629513892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45939.749629513892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45939.749629513892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45939.749629513892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45939.749629513892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45939.749629513892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45939.749629513892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45939.749629513892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45939.749629513892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45939.749629513892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45939.749629513892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45939.749629513892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45939.749629513892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45939.749629513892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45939.749629513892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45939.749629513892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45939.749629513892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45939.749629513892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45939.749629513892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45939.749629513892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45939.749629513892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45939.749629513892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45939.749629513892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45939.749629513892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45939.749629513892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45939.749629513892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45939.749629513892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45939.749629513892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45939.749629513892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45939.749629513892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45939.749629513892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45939.749629513892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45939.749629513892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45939.749629513892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45939.749629513892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45939.749629513892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45939.749629513892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45939.749629513892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45939.749629513892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45939.749629513892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45939.749629513892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45939.749629513892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45939.749629513892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45939.749629513892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45939.749629513892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45939.749629513892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45939.749629513892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45939.749629513892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45939.749629513892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45939.749629513892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45939.749629513892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45939.749629513892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45939.749629513892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45939.749629513892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45939.749629513892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45939.749629513892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45939.749629513892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45939.749629513892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45939.749629513892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45939.749629513892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45939.749629513892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45939.749629513892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45939.749629513892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45939.749629513892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45939.749629513892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45939.749629513892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45939.749629513892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45939.749629513892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45939.749629513892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45939.749629513892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45939.749629513892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45939.749629513892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45939.749629513892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45939.749629513892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45939.749629513892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45939.749629513892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45939.749629513892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45939.749629513892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45939.749629513892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45939.749629513892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45939.749629513892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45939.749629513892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45939.749629513892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45939.749629513892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45939.749629513892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45939.749629513892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45939.749629513892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45939.749629513892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45939.749629513892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45939.749629513892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45939.749629513892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45939.749629513892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45939.749629513892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45939.749629513892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45939.749629513892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45939.749629513892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45939.749629513892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45939.749629513892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45939.749629513892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45939.749629513892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45939.749629513892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45939.749629513892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45939.749629513892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45939.749629513892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45939.749629513892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45939.749629513892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45939.749629513892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45939.749629513892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45939.749629513892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45939.749629513892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45939.749629513892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45939.749629513892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45939.749629513892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45939.749629513892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45939.749629513892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45939.749629513892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45939.749629513892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45939.749629513892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45939.749629513892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45939.749629513892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45939.749629513892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45939.749629513892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45939.749629513892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45939.749629513892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45939.749629513892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45939.749629513892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45939.749629513892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45939.749629513892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45939.749629513892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45939.749629513892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45939.749629513892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45939.749629513892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45939.749629513892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45939.749629513892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45939.749629513892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45939.749629513892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45939.749629513892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45939.749629513892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45939.749629513892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45939.749629513892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45939.749629513892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45939.749629513892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45939.749629513892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45939.749629513892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45939.749629513892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45939.749629513892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45939.749629513892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45939.749629513892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45939.749629513892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45939.749629513892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45939.749629513892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45939.749629513892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45939.749629513892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45939.749629513892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45939.749629513892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45939.749629513892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45939.749629513892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45939.749629513892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45939.749629513892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45939.749629513892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45939.749629513892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45939.749629513892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45939.749629513892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45939.749629513892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45939.749629513892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45939.749629513892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45939.749629513892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45939.749629513892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45939.749629513892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45939.749629513892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45939.749629513892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45939.749629513892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45939.749629513892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45939.749629513892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45939.749629513892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45939.749629513892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45939.749629513892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45939.749629513892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45939.749629513892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45939.749629513892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45939.749629513892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45939.749629513892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45939.749629513892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45939.749629513892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45939.749629513892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45939.749629513892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45939.749629513892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45939.749629513892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45939.749629513892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45939.749629513892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45939.749629513892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45939.749629513892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45939.749629513892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45939.749629513892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45939.749629513892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45939.749629513892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45939.749629513892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45939.749629513892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45939.749629513892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45939.749629513892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45939.749629513892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45939.749629513892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45939.749629513892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45939.749629513892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45939.749629513892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45939.749629513892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45939.749629513892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45939.749629513892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45939.749629513892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45939.749629513892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45939.749629513892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45939.749629513892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45939.749629513892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45939.749629513892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45939.749629513892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45939.749629513892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45939.749629513892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45939.749629513892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45939.749629513892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45939.749629513892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45939.749629513892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45939.749629513892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45939.749629513892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45939.749629513892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45939.749629513892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45939.749629513892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45939.749629513892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45939.749629513892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45939.749629513892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45939.749629513892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45939.749629513892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45939.749629513892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45939.749629513892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45939.749629513892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45939.749629513892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45939.749629513892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45939.749629513892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45939.749629513892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45939.749629513892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45939.749629513892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45939.749629513892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45939.749629513892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45939.749629513892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45939.749629513892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45939.749629513892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45939.749629513892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45939.749629513892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45939.749629513892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45939.749629513892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45939.749629513892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45939.749629513892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45939.749629513892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45939.749629513892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45939.749629513892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45939.749629513892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45939.749629513892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45939.749629513892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45939.749629513892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45939.749629513892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45939.749629513892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45939.749629513892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45939.749629513892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45939.749629513892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45939.749629513892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45939.749629513892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45939.749629513892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45939.749629513892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45939.749629513892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45939.749629513892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45939.749629513892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45939.749629513892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45939.749629513892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45939.749629513892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45939.749629513892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45939.749629513892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45939.749629513892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45939.749629513892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45939.749629513892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45939.749629513892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45939.749629513892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45939.749629513892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45939.749629513892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45939.749629513892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45939.749629513892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45939.749629513892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45939.749629513892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45939.749629513892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45939.749629513892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45939.749629513892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45939.749629513892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45939.749629513892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45939.749629513892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45939.749629513892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45939.749629513892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45939.749629513892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45939.749629513892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45939.749629513892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45939.749629513892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45939.749629513892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45939.749629513892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45939.749629513892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45939.749629513892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45939.749629513892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45939.749629513892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45939.749629513892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45939.749629513892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45939.749629513892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45939.749629513892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45939.749629513892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45939.749629513892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45939.749629513892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45939.749629513892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45939.749629513892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45939.749629513892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45939.749629513892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45939.749629513892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45939.749629513892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45939.749629513892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45939.749629513892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45939.749629513892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45939.749629513892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45939.749629513892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45939.749629513892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45939.749629513892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45939.749629513892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45939.749629513892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45939.749629513892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45939.749629513892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45939.749629513892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45939.749629513892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45939.749629513892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45939.749629513892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45939.749629513892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45939.749629513892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45939.749629513892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45939.749629513892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45939.749629513892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45939.749629513892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45939.749629513892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45939.749629513892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45939.749629513892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45939.749629513892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45939.749629513892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45939.749629513892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45939.749629513892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45939.749629513892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45939.749629513892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45939.749629513892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45939.749629513892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45939.749629513892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45939.749629513892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45939.749629513892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45939.749629513892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45939.749629513892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45939.749629513892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45939.749629513892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45939.749629513892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45939.749629513892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45939.749629513892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45939.749629513892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45939.749629513892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45939.749629513892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45939.749629513892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45939.749629513892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45939.749629513892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45939.749629513892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45939.749629513892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45939.749629513892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45939.749629513892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45939.749629513892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45939.749629513892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45939.749629513892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45939.749629513892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45939.749629513892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45939.749629513892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45939.749629513892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45939.749629513892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45939.749629513892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45939.749629513892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45939.749629513892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45939.749629513892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45939.749629513892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45939.749629513892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45939.749629513892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45939.749629513892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45939.749629513892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45939.749629513892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45939.749629513892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45939.749629513892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45939.749629513892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45939.749629513892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45939.749629513892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45939.749629513892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45939.749629513892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45939.749629513892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45939.749629513892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45939.749629513892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45939.749629513892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45939.749629513892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45939.749629513892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45939.749629513892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45939.749629513892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45939.749629513892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45939.749629513892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45939.749629513892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45939.749629513892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45939.749629513892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45939.749629513892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45939.749629513892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45939.749629513892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45939.749629513892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45939.749629513892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45939.749629513892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45939.749629513892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45939.749629513892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45939.749629513892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45939.749629513892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45939.749629513892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45939.749629513892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45939.749629513892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45939.749629513892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45939.749629513892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45939.749629513892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45939.749629513892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45939.749629513892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45939.749629513892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45939.749629513892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45939.749629513892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45939.749629513892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45939.749629513892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45939.749629513892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45939.749629513892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45939.749629513892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45939.749629513892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45939.749629513892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45939.749629513892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45939.749629513892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45939.749629513892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45939.749629513892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45939.749629513892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45939.749629513892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45939.749629513892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45939.749629513892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45939.749629513892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45939.749629513892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45939.749629513892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45939.749629513892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45939.749629513892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45939.749629513892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45939.749629513892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45939.749629513892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45939.749629513892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45939.749629513892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45939.749629513892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45939.749629513892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45939.749629513892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45939.749629513892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45939.749629513892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45939.749629513892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45939.749629513892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45939.749629513892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45939.749629513892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45939.749629513892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45939.749629513892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45939.749629513892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45939.749629513892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45939.749629513892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45939.749629513892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45939.749629513892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45939.749629513892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45939.749629513892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45939.749629513892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45939.749629513892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45939.749629513892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45939.749629513892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45939.749629513892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45939.749629513892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45939.749629513892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45939.749629513892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45939.749629513892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45939.749629513892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45939.749629513892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45939.749629513892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45939.749629513892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45939.749629513892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45939.749629513892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45939.749629513892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45939.749629513892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45939.749629513892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45939.749629513892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45939.749629513892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45939.749629513892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45939.749629513892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45939.749629513892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45939.749629513892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45939.749629513892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45939.749629513892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45939.749629513892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45939.749629513892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45939.749629513892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45939.749629513892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45939.749629513892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45939.749629513892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45939.749629513892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45939.749629513892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45939.749629513892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45939.749629513892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45939.749629513892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45939.749629513892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45939.749629513892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45939.749629513892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45939.749629513892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45939.749629513892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45939.749629513892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45939.749629513892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45939.749629513892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45939.749629513892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45939.749629513892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45939.749629513892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45939.749629513892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45939.749629513892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45939.749629513892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45939.749629513892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45939.749629513892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45939.749629513892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45939.749629513892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45939.749629513892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45939.749629513892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45939.749629513892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45939.749629513892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45939.749629513892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45939.749629513892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45939.749629513892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45939.749629513892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45939.749629513892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45939.749629513892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45939.749629513892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45939.749629513892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45939.749629513892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45939.749629513892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45939.749629513892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45939.749629513892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45939.749629513892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45939.749629513892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45939.749629513892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45939.749629513892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45939.749629513892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45939.749629513892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45939.749629513892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45939.749629513892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45939.749629513892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45939.749629513892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45939.749629513892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45939.749629513892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45939.749629513892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45939.749629513892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45939.749629513892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45939.749629513892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45939.749629513892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45939.749629513892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45939.749629513892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45939.749629513892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45939.749629513892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45939.749629513892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45939.749629513892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45939.749629513892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45939.749629513892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45939.749629513892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45939.749629513892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45939.749629513892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45939.749629513892</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236.26891192129551</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0.19238414352003019</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2</v>
      </c>
      <c r="D4" s="99" t="s">
        <v>35455</v>
      </c>
      <c r="E4" s="104" t="s">
        <v>39045</v>
      </c>
      <c r="F4" s="131">
        <v>45939.70584490741</v>
      </c>
      <c r="G4" s="132">
        <f ca="1">IFERROR(NOW()-F4,"")</f>
        <v>4.3784606481494848E-2</v>
      </c>
      <c r="H4" s="131">
        <v>45939.6562962963</v>
      </c>
      <c r="I4" s="127" t="str">
        <f>IFERROR(VLOOKUP(D4,DB!A:F,6,0),"")</f>
        <v>SCECO</v>
      </c>
      <c r="J4" s="127" t="str">
        <f>IFERROR(VLOOKUP(D4,DB!A:G,7,0),"")</f>
        <v>Dead+In progress</v>
      </c>
      <c r="K4" s="133" t="s">
        <v>39063</v>
      </c>
      <c r="L4" s="129" t="str">
        <f>IFERROR(VLOOKUP(D4,DB!A:I,9,0),"")</f>
        <v>Latis</v>
      </c>
    </row>
    <row r="5" spans="1:16" ht="15" customHeight="1">
      <c r="A5" s="127" t="s">
        <v>39064</v>
      </c>
      <c r="B5" s="127" t="str">
        <f>IFERROR(VLOOKUP(D5,DB!A:K,11,0),"")</f>
        <v>R4</v>
      </c>
      <c r="C5" s="128">
        <v>1</v>
      </c>
      <c r="D5" s="99" t="s">
        <v>25855</v>
      </c>
      <c r="E5" s="104" t="s">
        <v>38964</v>
      </c>
      <c r="F5" s="131"/>
      <c r="G5" s="132">
        <f ca="1">IFERROR(NOW()-F5,"")</f>
        <v>45939.749629513892</v>
      </c>
      <c r="H5" s="131">
        <v>45939.694895833331</v>
      </c>
      <c r="I5" s="127" t="str">
        <f>IFERROR(VLOOKUP(D5,DB!A:F,6,0),"")</f>
        <v>SCECO</v>
      </c>
      <c r="J5" s="127" t="str">
        <f>IFERROR(VLOOKUP(D5,DB!A:G,7,0),"")</f>
        <v>Dead</v>
      </c>
      <c r="K5" s="133" t="s">
        <v>39065</v>
      </c>
      <c r="L5" s="129" t="str">
        <f>IFERROR(VLOOKUP(D5,DB!A:I,9,0),"")</f>
        <v>Latis</v>
      </c>
    </row>
    <row r="6" spans="1:16" ht="15" customHeight="1">
      <c r="A6" s="127" t="s">
        <v>39066</v>
      </c>
      <c r="B6" s="127" t="str">
        <f>IFERROR(VLOOKUP(D6,DB!A:K,11,0),"")</f>
        <v>R4</v>
      </c>
      <c r="C6" s="128">
        <v>1</v>
      </c>
      <c r="D6" s="129" t="s">
        <v>24408</v>
      </c>
      <c r="E6" s="104" t="s">
        <v>38964</v>
      </c>
      <c r="F6" s="131">
        <v>45939.718958333331</v>
      </c>
      <c r="G6" s="132">
        <f ca="1">IFERROR(NOW()-F6,"")</f>
        <v>3.0671180560602807E-2</v>
      </c>
      <c r="H6" s="131">
        <v>45939.713009259256</v>
      </c>
      <c r="I6" s="127" t="str">
        <f>IFERROR(VLOOKUP(D6,DB!A:F,6,0),"")</f>
        <v>SCECO</v>
      </c>
      <c r="J6" s="127" t="str">
        <f>IFERROR(VLOOKUP(D6,DB!A:G,7,0),"")</f>
        <v>Dead</v>
      </c>
      <c r="K6" s="133" t="s">
        <v>39067</v>
      </c>
      <c r="L6" s="129" t="str">
        <f>IFERROR(VLOOKUP(D6,DB!A:I,9,0),"")</f>
        <v>Latis</v>
      </c>
    </row>
    <row r="7" spans="1:16" ht="15" customHeight="1">
      <c r="A7" s="127"/>
      <c r="B7" s="127" t="str">
        <f>IFERROR(VLOOKUP(D7,DB!A:K,11,0),"")</f>
        <v/>
      </c>
      <c r="C7" s="128"/>
      <c r="D7" s="129"/>
      <c r="E7" s="130"/>
      <c r="F7" s="131"/>
      <c r="G7" s="132">
        <f ca="1">IFERROR(NOW()-F7,"")</f>
        <v>45939.749629513892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45939.749629513892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45939.749629513892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45939.749629513892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45939.749629513892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45939.749629513892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45939.749629513892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45939.749629513892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45939.749629513892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45939.749629513892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45939.749629513892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45939.749629513892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45939.749629513892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45939.749629513892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45939.749629513892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45939.749629513892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45939.749629513892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45939.749629513892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45939.749629513892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45939.749629513892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45939.749629513892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45939.749629513892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45939.749629513892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45939.749629513892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45939.749629513892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45939.749629513892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45939.749629513892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45939.749629513892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45939.749629513892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45939.749629513892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45939.749629513892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45939.749629513892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45939.749629513892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45939.749629513892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45939.749629513892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45939.749629513892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45939.749629513892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45939.749629513892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45939.749629513892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45939.749629513892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45939.749629513892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45939.749629513892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45939.749629513892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45939.749629513892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45939.749629513892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45939.749629513892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45939.749629513892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45939.749629513892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45939.749629513892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45939.749629513892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45939.749629513892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45939.749629513892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45939.749629513892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45939.749629513892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45939.749629513892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45939.749629513892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45939.749629513892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45939.749629513892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45939.749629513892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45939.749629513892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45939.749629513892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45939.749629513892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45939.749629513892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45939.749629513892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45939.749629513892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45939.749629513892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45939.749629513892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45939.749629513892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45939.749629513892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45939.749629513892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45939.749629513892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45939.749629513892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45939.749629513892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45939.749629513892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45939.749629513892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45939.749629513892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45939.749629513892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45939.749629513892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45939.749629513892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45939.749629513892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45939.749629513892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45939.749629513892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45939.749629513892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45939.749629513892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45939.749629513892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45939.749629513892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45939.749629513892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45939.749629513892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45939.749629513892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45939.749629513892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45939.749629513892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45939.749629513892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45939.749629513892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45939.749629513892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45939.749629513892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45939.749629513892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45939.749629513892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45939.749629513892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45939.749629513892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45939.749629513892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45939.749629513892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45939.749629513892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45939.749629513892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45939.749629513892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45939.749629513892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45939.749629513892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45939.749629513892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45939.749629513892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45939.749629513892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45939.749629513892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45939.749629513892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45939.749629513892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45939.749629513892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45939.749629513892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45939.749629513892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45939.749629513892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45939.749629513892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45939.749629513892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45939.749629513892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45939.749629513892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45939.749629513892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45939.749629513892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45939.749629513892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45939.749629513892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45939.749629513892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45939.749629513892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45939.749629513892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45939.749629513892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45939.749629513892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45939.749629513892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45939.749629513892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45939.749629513892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45939.749629513892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45939.749629513892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45939.749629513892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45939.749629513892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45939.749629513892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45939.749629513892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45939.749629513892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45939.749629513892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45939.749629513892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45939.749629513892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45939.749629513892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45939.749629513892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45939.749629513892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45939.749629513892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45939.749629513892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45939.749629513892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45939.749629513892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45939.749629513892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45939.749629513892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45939.749629513892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45939.749629513892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45939.749629513892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45939.749629513892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45939.749629513892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45939.749629513892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45939.749629513892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45939.749629513892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45939.749629513892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45939.749629513892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45939.749629513892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45939.749629513892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45939.749629513892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45939.749629513892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45939.749629513892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45939.749629513892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45939.749629513892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45939.749629513892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45939.749629513892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45939.749629513892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45939.749629513892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45939.749629513892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45939.749629513892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45939.749629513892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45939.749629513892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45939.749629513892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45939.749629513892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45939.749629513892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45939.749629513892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45939.749629513892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45939.749629513892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45939.749629513892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45939.749629513892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45939.749629513892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45939.749629513892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45939.749629513892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45939.749629513892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45939.749629513892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45939.749629513892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45939.749629513892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45939.749629513892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45939.749629513892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45939.749629513892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45939.749629513892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45939.749629513892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45939.749629513892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45939.749629513892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45939.749629513892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45939.749629513892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45939.749629513892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45939.749629513892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45939.749629513892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45939.749629513892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45939.749629513892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45939.749629513892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45939.749629513892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45939.749629513892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45939.749629513892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45939.749629513892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45939.749629513892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45939.749629513892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45939.749629513892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45939.749629513892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45939.749629513892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45939.749629513892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45939.749629513892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45939.749629513892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45939.749629513892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45939.749629513892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45939.749629513892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45939.749629513892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45939.749629513892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45939.749629513892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45939.749629513892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45939.749629513892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45939.749629513892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45939.749629513892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45939.749629513892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45939.749629513892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45939.749629513892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45939.749629513892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45939.749629513892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45939.749629513892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45939.749629513892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45939.749629513892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45939.749629513892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45939.749629513892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45939.749629513892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45939.749629513892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45939.749629513892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45939.749629513892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45939.749629513892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45939.749629513892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45939.749629513892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45939.749629513892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45939.749629513892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45939.749629513892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45939.749629513892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45939.749629513892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45939.749629513892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45939.749629513892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45939.749629513892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45939.749629513892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45939.749629513892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45939.749629513892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45939.749629513892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45939.749629513892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45939.749629513892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45939.749629513892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45939.749629513892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45939.749629513892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45939.749629513892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45939.749629513892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45939.749629513892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45939.749629513892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45939.749629513892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45939.749629513892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45939.749629513892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45939.749629513892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45939.749629513892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45939.749629513892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45939.749629513892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45939.749629513892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45939.749629513892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45939.749629513892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45939.749629513892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45939.749629513892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45939.749629513892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45939.749629513892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45939.749629513892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45939.749629513892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45939.749629513892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45939.749629513892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45939.749629513892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45939.749629513892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45939.749629513892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45939.749629513892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45939.749629513892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45939.749629513892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45939.749629513892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45939.749629513892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45939.749629513892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45939.749629513892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45939.749629513892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45939.749629513892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45939.749629513892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45939.749629513892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45939.749629513892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45939.749629513892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45939.749629513892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45939.749629513892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45939.749629513892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45939.749629513892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45939.749629513892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45939.749629513892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45939.749629513892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45939.749629513892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45939.749629513892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45939.749629513892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45939.749629513892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45939.749629513892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45939.749629513892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45939.749629513892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45939.749629513892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45939.749629513892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45939.749629513892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45939.749629513892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45939.749629513892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45939.749629513892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45939.749629513892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45939.749629513892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45939.749629513892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45939.749629513892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45939.749629513892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45939.749629513892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45939.749629513892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45939.749629513892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45939.749629513892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45939.749629513892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45939.749629513892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45939.749629513892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45939.749629513892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45939.749629513892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45939.749629513892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45939.749629513892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45939.749629513892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45939.749629513892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45939.749629513892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45939.749629513892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45939.749629513892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45939.749629513892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45939.749629513892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45939.749629513892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45939.749629513892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45939.749629513892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45939.749629513892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45939.749629513892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45939.749629513892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45939.749629513892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45939.749629513892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45939.749629513892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45939.749629513892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45939.749629513892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45939.749629513892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45939.749629513892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45939.749629513892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45939.749629513892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45939.749629513892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45939.749629513892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45939.749629513892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45939.749629513892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45939.749629513892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45939.749629513892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45939.749629513892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45939.749629513892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45939.749629513892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45939.749629513892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45939.749629513892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45939.749629513892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45939.749629513892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45939.749629513892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45939.749629513892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45939.749629513892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45939.749629513892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45939.749629513892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45939.749629513892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45939.749629513892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45939.749629513892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45939.749629513892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45939.749629513892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45939.749629513892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45939.749629513892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45939.749629513892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45939.749629513892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45939.749629513892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45939.749629513892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45939.749629513892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45939.749629513892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45939.749629513892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45939.749629513892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45939.749629513892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45939.749629513892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45939.749629513892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45939.749629513892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45939.749629513892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45939.749629513892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45939.749629513892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45939.749629513892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45939.749629513892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45939.749629513892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45939.749629513892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45939.749629513892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45939.749629513892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45939.749629513892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45939.749629513892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45939.749629513892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45939.749629513892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45939.749629513892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45939.749629513892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45939.749629513892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45939.749629513892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45939.749629513892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45939.749629513892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45939.749629513892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45939.749629513892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45939.749629513892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45939.749629513892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45939.749629513892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45939.749629513892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45939.749629513892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45939.749629513892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45939.749629513892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45939.749629513892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45939.749629513892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45939.749629513892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45939.749629513892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45939.749629513892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45939.749629513892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45939.749629513892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45939.749629513892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45939.749629513892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45939.749629513892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45939.749629513892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45939.749629513892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45939.749629513892</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45939.749629513892</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45939.749629513892</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45939.749629513892</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45939.749629513892</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45939.749629513892</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45939.749629513892</v>
      </c>
      <c r="H448" s="131"/>
      <c r="I448" s="127" t="str">
        <f>IFERROR(VLOOKUP(D448,DB!A:F,6,0),"")</f>
        <v/>
      </c>
      <c r="J448" s="127" t="str">
        <f>IFERROR(VLOOKUP(D448,DB!A:G,7,0),"")</f>
        <v/>
      </c>
      <c r="K448" s="133"/>
      <c r="L448" s="129" t="str">
        <f>IFERROR(VLOOKUP(D448,DB!A:I,9,0),"")</f>
        <v/>
      </c>
    </row>
    <row r="449" spans="1:12" ht="15" customHeight="1">
      <c r="A449" s="134"/>
      <c r="B449" s="134" t="str">
        <f>IFERROR(VLOOKUP(D449,DB!A:K,11,0),"")</f>
        <v/>
      </c>
      <c r="C449" s="135"/>
      <c r="D449" s="136"/>
      <c r="E449" s="137"/>
      <c r="F449" s="138"/>
      <c r="G449" s="139">
        <f ca="1">IFERROR(NOW()-F449,"")</f>
        <v>45939.749629513892</v>
      </c>
      <c r="H449" s="138"/>
      <c r="I449" s="134" t="str">
        <f>IFERROR(VLOOKUP(D449,DB!A:F,6,0),"")</f>
        <v/>
      </c>
      <c r="J449" s="134" t="str">
        <f>IFERROR(VLOOKUP(D449,DB!A:G,7,0),"")</f>
        <v/>
      </c>
      <c r="K449" s="140"/>
      <c r="L449" s="136" t="str">
        <f>IFERROR(VLOOKUP(D449,DB!A:I,9,0),"")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39068</v>
      </c>
      <c r="B2" s="37" t="str">
        <f>IFERROR(VLOOKUP(D2,DB!A:K,11,0),"")</f>
        <v>R5</v>
      </c>
      <c r="C2" s="37">
        <v>3</v>
      </c>
      <c r="D2" s="126" t="s">
        <v>36000</v>
      </c>
      <c r="E2" s="37" t="s">
        <v>38964</v>
      </c>
      <c r="F2" s="38">
        <v>45891.832060185188</v>
      </c>
      <c r="G2" s="163">
        <f ca="1">IFERROR(NOW()-F2,"")</f>
        <v>47.917569328703394</v>
      </c>
      <c r="H2" s="38">
        <v>45891.790393518517</v>
      </c>
      <c r="I2" s="37" t="str">
        <f>IFERROR(VLOOKUP(D2,DB!A:F,6,0),"")</f>
        <v>Generator-SG</v>
      </c>
      <c r="J2" s="37" t="str">
        <f>IFERROR(VLOOKUP(D2,DB!A:G,7,0),"")</f>
        <v>Vandalized</v>
      </c>
      <c r="K2" s="37" t="s">
        <v>39069</v>
      </c>
      <c r="L2" s="37" t="str">
        <f>IFERROR(VLOOKUP(D2,DB!A:I,9,0),"")</f>
        <v>Latis</v>
      </c>
      <c r="M2" s="125"/>
    </row>
    <row r="3" spans="1:13" ht="30.75">
      <c r="A3" s="37" t="s">
        <v>39070</v>
      </c>
      <c r="B3" s="37" t="str">
        <f>IFERROR(VLOOKUP(D3,DB!A:K,11,0),"")</f>
        <v>R5</v>
      </c>
      <c r="C3" s="37">
        <v>1</v>
      </c>
      <c r="D3" s="37" t="s">
        <v>31295</v>
      </c>
      <c r="E3" s="37" t="s">
        <v>39045</v>
      </c>
      <c r="F3" s="38">
        <v>45926.188877314817</v>
      </c>
      <c r="G3" s="163">
        <f t="shared" ref="G3" ca="1" si="0">IFERROR(NOW()-F3,"")</f>
        <v>13.560752199075068</v>
      </c>
      <c r="H3" s="38">
        <v>45926.158159722225</v>
      </c>
      <c r="I3" s="37" t="str">
        <f>IFERROR(VLOOKUP(D3,DB!A:F,6,0),"")</f>
        <v>SCECO</v>
      </c>
      <c r="J3" s="37" t="str">
        <f>IFERROR(VLOOKUP(D3,DB!A:G,7,0),"")</f>
        <v>Good</v>
      </c>
      <c r="K3" s="37" t="s">
        <v>39071</v>
      </c>
      <c r="L3" s="37" t="str">
        <f>IFERROR(VLOOKUP(D3,DB!A:I,9,0),"")</f>
        <v>Latis</v>
      </c>
      <c r="M3" s="125"/>
    </row>
    <row r="4" spans="1:13" ht="15">
      <c r="A4" s="37" t="s">
        <v>39072</v>
      </c>
      <c r="B4" s="37" t="str">
        <f>IFERROR(VLOOKUP(D4,DB!A:K,11,0),"")</f>
        <v>R5</v>
      </c>
      <c r="C4" s="37">
        <v>2</v>
      </c>
      <c r="D4" s="126" t="s">
        <v>29812</v>
      </c>
      <c r="E4" s="37" t="s">
        <v>39045</v>
      </c>
      <c r="F4" s="38">
        <v>45939.730902777781</v>
      </c>
      <c r="G4" s="39">
        <f t="shared" ref="G4:G21" ca="1" si="1">IFERROR(NOW()-F4,"")</f>
        <v>1.8726736110693309E-2</v>
      </c>
      <c r="H4" s="38">
        <v>45939.698263888888</v>
      </c>
      <c r="I4" s="37" t="str">
        <f>IFERROR(VLOOKUP(D4,DB!A:F,6,0),"")</f>
        <v>SCECO</v>
      </c>
      <c r="J4" s="37" t="str">
        <f>IFERROR(VLOOKUP(D4,DB!A:G,7,0),"")</f>
        <v>Weak</v>
      </c>
      <c r="K4" s="37"/>
      <c r="L4" s="37" t="str">
        <f>IFERROR(VLOOKUP(D4,DB!A:I,9,0),"")</f>
        <v>Latis</v>
      </c>
    </row>
    <row r="5" spans="1:13" ht="15">
      <c r="A5" s="37"/>
      <c r="B5" s="37" t="str">
        <f>IFERROR(VLOOKUP(D5,DB!A:K,11,0),"")</f>
        <v/>
      </c>
      <c r="C5" s="37"/>
      <c r="D5" s="126"/>
      <c r="E5" s="37"/>
      <c r="F5" s="38"/>
      <c r="G5" s="39">
        <f t="shared" ca="1" si="1"/>
        <v>45939.749629513892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45939.749629513892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45939.749629513892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45939.749629513892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45939.749629513892</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45939.749629513892</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45939.749629513892</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45939.749629513892</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45939.749629513892</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45939.749629513892</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45939.749629513892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45939.749629513892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45939.749629513892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45939.749629513892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45939.749629513892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45939.749629513892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45939.749629513892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2">IFERROR(NOW()-F22,"")</f>
        <v>45939.749629513892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45939.749629513892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45939.749629513892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45939.749629513892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45939.749629513892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45939.749629513892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45939.749629513892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45939.749629513892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45939.749629513892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45939.749629513892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45939.749629513892</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2"/>
        <v>45939.749629513892</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2"/>
        <v>45939.749629513892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45939.749629513892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45939.749629513892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45939.749629513892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45939.749629513892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45939.749629513892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45939.749629513892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45939.749629513892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45939.749629513892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45939.749629513892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45939.749629513892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45939.749629513892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45939.749629513892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45939.749629513892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45939.749629513892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45939.749629513892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45939.749629513892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45939.749629513892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45939.749629513892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45939.749629513892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3">IFERROR(NOW()-F54,"")</f>
        <v>45939.749629513892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45939.749629513892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45939.749629513892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45939.749629513892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45939.749629513892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45939.749629513892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45939.749629513892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45939.749629513892</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3"/>
        <v>45939.749629513892</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3"/>
        <v>45939.749629513892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45939.749629513892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45939.749629513892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45939.749629513892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45939.749629513892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45939.749629513892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45939.749629513892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45939.749629513892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45939.749629513892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45939.749629513892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45939.749629513892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45939.749629513892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45939.749629513892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45939.749629513892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45939.749629513892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45939.749629513892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45939.749629513892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45939.749629513892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45939.749629513892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45939.749629513892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45939.749629513892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45939.749629513892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45939.749629513892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4">IFERROR(NOW()-F86,"")</f>
        <v>45939.749629513892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45939.749629513892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45939.749629513892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45939.749629513892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45939.749629513892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45939.749629513892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45939.749629513892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45939.749629513892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45939.749629513892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45939.749629513892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45939.749629513892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45939.749629513892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45939.749629513892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45939.749629513892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45939.749629513892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45939.749629513892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45939.749629513892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45939.749629513892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45939.749629513892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45939.749629513892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45939.749629513892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45939.749629513892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45939.749629513892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45939.749629513892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45939.749629513892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45939.749629513892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45939.749629513892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45939.749629513892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45939.749629513892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45939.749629513892</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4"/>
        <v>45939.749629513892</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1"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4"/>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39073</v>
      </c>
      <c r="B2" s="149" t="s">
        <v>5398</v>
      </c>
      <c r="C2" s="148">
        <v>1</v>
      </c>
      <c r="D2" s="149" t="s">
        <v>34463</v>
      </c>
      <c r="E2" s="148" t="s">
        <v>39074</v>
      </c>
      <c r="F2" s="150">
        <v>45926.772847222222</v>
      </c>
      <c r="G2" s="151">
        <f ca="1">IFERROR(NOW()-F2,"-")</f>
        <v>12.976782291669224</v>
      </c>
      <c r="H2" s="152">
        <v>45927.449074074102</v>
      </c>
      <c r="I2" s="149" t="str">
        <f>IFERROR(VLOOKUP(D2,DB!A:F,6,0),"")</f>
        <v>SCECO</v>
      </c>
      <c r="J2" s="149" t="str">
        <f>IFERROR(VLOOKUP(D2,DB!A:G,7,0),"")</f>
        <v>Weak</v>
      </c>
      <c r="K2" s="148" t="s">
        <v>39075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39076</v>
      </c>
      <c r="B3" s="149" t="str">
        <f>IFERROR(VLOOKUP(D3,DB!A:K,11,0),"")</f>
        <v>R6</v>
      </c>
      <c r="C3" s="148">
        <v>1</v>
      </c>
      <c r="D3" s="149" t="s">
        <v>34282</v>
      </c>
      <c r="E3" s="148" t="s">
        <v>38964</v>
      </c>
      <c r="F3" s="152">
        <v>45939.529062499998</v>
      </c>
      <c r="G3" s="151">
        <f ca="1">IFERROR(NOW()-F3,"-")</f>
        <v>0.22056701389374211</v>
      </c>
      <c r="H3" s="152">
        <v>45927.987534722219</v>
      </c>
      <c r="I3" s="149" t="str">
        <f>IFERROR(VLOOKUP(D3,DB!A:F,6,0),"")</f>
        <v>SCECO</v>
      </c>
      <c r="J3" s="149" t="str">
        <f>IFERROR(VLOOKUP(D3,DB!A:G,7,0),"")</f>
        <v>Vandalized</v>
      </c>
      <c r="K3" s="148" t="s">
        <v>39077</v>
      </c>
      <c r="L3" s="149" t="str">
        <f>IFERROR(VLOOKUP(D3,DB!A:I,9,0),"")</f>
        <v>Latis</v>
      </c>
    </row>
    <row r="4" spans="1:16383" ht="31.5" customHeight="1">
      <c r="A4" s="148" t="s">
        <v>39078</v>
      </c>
      <c r="B4" s="149" t="s">
        <v>5398</v>
      </c>
      <c r="C4" s="148">
        <v>1</v>
      </c>
      <c r="D4" s="149" t="s">
        <v>32861</v>
      </c>
      <c r="E4" s="148" t="s">
        <v>39074</v>
      </c>
      <c r="F4" s="150">
        <v>45933.880972222221</v>
      </c>
      <c r="G4" s="151">
        <f ca="1">IFERROR(NOW()-F4,"-")</f>
        <v>5.8686572916703881</v>
      </c>
      <c r="H4" s="152">
        <v>45929.455266203702</v>
      </c>
      <c r="I4" s="149" t="str">
        <f>IFERROR(VLOOKUP(D4,DB!A:F,6,0),"")</f>
        <v>SCECO</v>
      </c>
      <c r="J4" s="149" t="str">
        <f>IFERROR(VLOOKUP(D4,DB!A:G,7,0),"")</f>
        <v>In progress</v>
      </c>
      <c r="K4" s="148" t="s">
        <v>39075</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45934.942245370374</v>
      </c>
      <c r="G5" s="151">
        <f ca="1">IFERROR(NOW()-F5,"-")</f>
        <v>4.8073841435179929</v>
      </c>
      <c r="H5" s="152">
        <v>45934.470231481479</v>
      </c>
      <c r="I5" s="149" t="str">
        <f>IFERROR(VLOOKUP(D5,DB!A:F,6,0),"")</f>
        <v>SCECO</v>
      </c>
      <c r="J5" s="149" t="str">
        <f>IFERROR(VLOOKUP(D5,DB!A:G,7,0),"")</f>
        <v>Dead</v>
      </c>
      <c r="K5" s="148" t="s">
        <v>39075</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39080</v>
      </c>
      <c r="B6" s="156" t="str">
        <f>IFERROR(VLOOKUP(D6,DB!A:K,11,0),"")</f>
        <v>R6</v>
      </c>
      <c r="C6" s="156">
        <v>2</v>
      </c>
      <c r="D6" s="156" t="s">
        <v>32685</v>
      </c>
      <c r="E6" s="156" t="s">
        <v>38964</v>
      </c>
      <c r="F6" s="161">
        <v>45939.637326388889</v>
      </c>
      <c r="G6" s="151">
        <f ca="1">IFERROR(NOW()-F6,"-")</f>
        <v>0.11230312500265427</v>
      </c>
      <c r="H6" s="161">
        <v>45939.632824074077</v>
      </c>
      <c r="I6" s="156" t="str">
        <f>IFERROR(VLOOKUP(D6,DB!A:F,6,0),"")</f>
        <v>SCECO</v>
      </c>
      <c r="J6" s="156" t="str">
        <f>IFERROR(VLOOKUP(D6,DB!A:G,7,0),"")</f>
        <v>Dead</v>
      </c>
      <c r="K6" s="156" t="s">
        <v>39081</v>
      </c>
      <c r="L6" s="156" t="str">
        <f>IFERROR(VLOOKUP(D6,DB!A:I,9,0),"")</f>
        <v>Latis</v>
      </c>
    </row>
    <row r="7" spans="1:16383" ht="31.5" customHeight="1">
      <c r="A7" s="156" t="s">
        <v>39082</v>
      </c>
      <c r="B7" s="156" t="str">
        <f>IFERROR(VLOOKUP(D7,DB!A:K,11,0),"")</f>
        <v>R6</v>
      </c>
      <c r="C7" s="156">
        <v>1</v>
      </c>
      <c r="D7" s="156" t="s">
        <v>34746</v>
      </c>
      <c r="E7" s="156" t="s">
        <v>39045</v>
      </c>
      <c r="F7" s="156"/>
      <c r="G7" s="151">
        <f ca="1">IFERROR(NOW()-F7,"-")</f>
        <v>45939.749629513892</v>
      </c>
      <c r="H7" s="161">
        <v>45939.692777777775</v>
      </c>
      <c r="I7" s="156" t="str">
        <f>IFERROR(VLOOKUP(D7,DB!A:F,6,0),"")</f>
        <v>Generator-SG</v>
      </c>
      <c r="J7" s="156" t="str">
        <f>IFERROR(VLOOKUP(D7,DB!A:G,7,0),"")</f>
        <v>Vandalized</v>
      </c>
      <c r="K7" s="156" t="s">
        <v>39083</v>
      </c>
      <c r="L7" s="156" t="str">
        <f>IFERROR(VLOOKUP(D7,DB!A:I,9,0),"")</f>
        <v>Latis</v>
      </c>
    </row>
    <row r="8" spans="1:16383" ht="31.5" customHeight="1">
      <c r="A8" s="156" t="s">
        <v>39084</v>
      </c>
      <c r="B8" s="156" t="str">
        <f>IFERROR(VLOOKUP(D8,DB!A:K,11,0),"")</f>
        <v>R6</v>
      </c>
      <c r="C8" s="156">
        <v>1</v>
      </c>
      <c r="D8" s="156" t="s">
        <v>32951</v>
      </c>
      <c r="E8" s="156" t="s">
        <v>38964</v>
      </c>
      <c r="F8" s="161">
        <v>45939.738437499997</v>
      </c>
      <c r="G8" s="151">
        <f ca="1">IFERROR(NOW()-F8,"-")</f>
        <v>1.1192013895197306E-2</v>
      </c>
      <c r="H8" s="161">
        <v>45939.703657407408</v>
      </c>
      <c r="I8" s="156" t="str">
        <f>IFERROR(VLOOKUP(D8,DB!A:F,6,0),"")</f>
        <v>SCECO</v>
      </c>
      <c r="J8" s="156" t="str">
        <f>IFERROR(VLOOKUP(D8,DB!A:G,7,0),"")</f>
        <v>Dead+No BB Design</v>
      </c>
      <c r="K8" s="156" t="s">
        <v>39085</v>
      </c>
      <c r="L8" s="156" t="str">
        <f>IFERROR(VLOOKUP(D8,DB!A:I,9,0),"")</f>
        <v>Latis</v>
      </c>
    </row>
    <row r="9" spans="1:16383" ht="31.5" customHeight="1">
      <c r="A9" s="156" t="s">
        <v>39086</v>
      </c>
      <c r="B9" s="156" t="str">
        <f>IFERROR(VLOOKUP(D9,DB!A:K,11,0),"")</f>
        <v>R6</v>
      </c>
      <c r="C9" s="156">
        <v>2</v>
      </c>
      <c r="D9" s="165" t="s">
        <v>32516</v>
      </c>
      <c r="E9" s="156" t="s">
        <v>39045</v>
      </c>
      <c r="F9" s="161">
        <v>45939.732476851852</v>
      </c>
      <c r="G9" s="151">
        <f ca="1">IFERROR(NOW()-F9,"-")</f>
        <v>1.7152662039734423E-2</v>
      </c>
      <c r="H9" s="156"/>
      <c r="I9" s="156" t="str">
        <f>IFERROR(VLOOKUP(D9,DB!A:F,6,0),"")</f>
        <v>SCECO</v>
      </c>
      <c r="J9" s="156" t="str">
        <f>IFERROR(VLOOKUP(D9,DB!A:G,7,0),"")</f>
        <v>Good</v>
      </c>
      <c r="K9" s="156" t="s">
        <v>39087</v>
      </c>
      <c r="L9" s="156" t="str">
        <f>IFERROR(VLOOKUP(D9,DB!A:I,9,0),"")</f>
        <v>Latis</v>
      </c>
    </row>
    <row r="10" spans="1:16383" ht="31.5" customHeight="1">
      <c r="A10" s="156"/>
      <c r="B10" s="156" t="str">
        <f>IFERROR(VLOOKUP(D10,DB!A:K,11,0),"")</f>
        <v/>
      </c>
      <c r="C10" s="156"/>
      <c r="D10" s="156"/>
      <c r="E10" s="156"/>
      <c r="F10" s="156"/>
      <c r="G10" s="151">
        <f ca="1">IFERROR(NOW()-F10,"-")</f>
        <v>45939.749629513892</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64"/>
      <c r="E11" s="156"/>
      <c r="F11" s="156"/>
      <c r="G11" s="151">
        <f ca="1">IFERROR(NOW()-F11,"-")</f>
        <v>45939.749629513892</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45939.749629513892</v>
      </c>
      <c r="H12" s="156"/>
      <c r="I12" s="156" t="str">
        <f>IFERROR(VLOOKUP(D12,DB!A:F,6,0),"")</f>
        <v/>
      </c>
      <c r="J12" s="156" t="str">
        <f>IFERROR(VLOOKUP(D12,DB!A:G,7,0),"")</f>
        <v/>
      </c>
      <c r="K12" s="156"/>
      <c r="L12" s="156" t="str">
        <f>IFERROR(VLOOKUP(D12,DB!A:I,9,0),"")</f>
        <v/>
      </c>
    </row>
    <row r="13" spans="1:16383" ht="31.5" customHeight="1">
      <c r="A13" s="156"/>
      <c r="B13" s="156" t="str">
        <f>IFERROR(VLOOKUP(D13,DB!A:K,11,0),"")</f>
        <v/>
      </c>
      <c r="C13" s="156"/>
      <c r="D13" s="156"/>
      <c r="E13" s="156"/>
      <c r="F13" s="156"/>
      <c r="G13" s="151">
        <f ca="1">IFERROR(NOW()-F13,"-")</f>
        <v>45939.749629513892</v>
      </c>
      <c r="H13" s="156"/>
      <c r="I13" s="156" t="str">
        <f>IFERROR(VLOOKUP(D13,DB!A:F,6,0),"")</f>
        <v/>
      </c>
      <c r="J13" s="156" t="str">
        <f>IFERROR(VLOOKUP(D13,DB!A:G,7,0),"")</f>
        <v/>
      </c>
      <c r="K13" s="156"/>
      <c r="L13" s="156" t="str">
        <f>IFERROR(VLOOKUP(D13,DB!A:I,9,0),"")</f>
        <v/>
      </c>
    </row>
    <row r="14" spans="1:16383" ht="31.5" customHeight="1">
      <c r="A14" s="156"/>
      <c r="B14" s="156" t="str">
        <f>IFERROR(VLOOKUP(D14,DB!A:K,11,0),"")</f>
        <v/>
      </c>
      <c r="C14" s="156"/>
      <c r="D14" s="156"/>
      <c r="E14" s="156"/>
      <c r="F14" s="156"/>
      <c r="G14" s="151">
        <f ca="1">IFERROR(NOW()-F14,"-")</f>
        <v>45939.749629513892</v>
      </c>
      <c r="H14" s="156"/>
      <c r="I14" s="156" t="str">
        <f>IFERROR(VLOOKUP(D14,DB!A:F,6,0),"")</f>
        <v/>
      </c>
      <c r="J14" s="156" t="str">
        <f>IFERROR(VLOOKUP(D14,DB!A:G,7,0),"")</f>
        <v/>
      </c>
      <c r="K14" s="156"/>
      <c r="L14" s="156" t="str">
        <f>IFERROR(VLOOKUP(D14,DB!A:I,9,0),"")</f>
        <v/>
      </c>
    </row>
    <row r="15" spans="1:16383" ht="31.5" customHeight="1">
      <c r="A15" s="156"/>
      <c r="B15" s="156" t="str">
        <f>IFERROR(VLOOKUP(D15,DB!A:K,11,0),"")</f>
        <v/>
      </c>
      <c r="C15" s="156"/>
      <c r="D15" s="156"/>
      <c r="E15" s="156"/>
      <c r="F15" s="156"/>
      <c r="G15" s="151">
        <f ca="1">IFERROR(NOW()-F15,"-")</f>
        <v>45939.749629513892</v>
      </c>
      <c r="H15" s="156"/>
      <c r="I15" s="156" t="str">
        <f>IFERROR(VLOOKUP(D15,DB!A:F,6,0),"")</f>
        <v/>
      </c>
      <c r="J15" s="156" t="str">
        <f>IFERROR(VLOOKUP(D15,DB!A:G,7,0),"")</f>
        <v/>
      </c>
      <c r="K15" s="156"/>
      <c r="L15" s="156" t="str">
        <f>IFERROR(VLOOKUP(D15,DB!A:I,9,0),"")</f>
        <v/>
      </c>
    </row>
    <row r="16" spans="1:16383" ht="31.5" customHeight="1">
      <c r="A16" s="156"/>
      <c r="B16" s="156" t="str">
        <f>IFERROR(VLOOKUP(D16,DB!A:K,11,0),"")</f>
        <v/>
      </c>
      <c r="C16" s="156"/>
      <c r="D16" s="156"/>
      <c r="E16" s="156"/>
      <c r="F16" s="156"/>
      <c r="G16" s="151">
        <f ca="1">IFERROR(NOW()-F16,"-")</f>
        <v>45939.749629513892</v>
      </c>
      <c r="H16" s="156"/>
      <c r="I16" s="156" t="str">
        <f>IFERROR(VLOOKUP(D16,DB!A:F,6,0),"")</f>
        <v/>
      </c>
      <c r="J16" s="156" t="str">
        <f>IFERROR(VLOOKUP(D16,DB!A:G,7,0),"")</f>
        <v/>
      </c>
      <c r="K16" s="156"/>
      <c r="L16" s="156" t="str">
        <f>IFERROR(VLOOKUP(D16,DB!A:I,9,0),"")</f>
        <v/>
      </c>
    </row>
    <row r="17" spans="1:12" ht="31.5" customHeight="1">
      <c r="A17" s="110"/>
      <c r="B17" s="157" t="str">
        <f>IFERROR(VLOOKUP(D17,DB!A:K,11,0),"")</f>
        <v/>
      </c>
      <c r="C17" s="157"/>
      <c r="D17" s="157"/>
      <c r="E17" s="158"/>
      <c r="F17" s="113"/>
      <c r="G17" s="151">
        <f ca="1">IFERROR(NOW()-F17,"-")</f>
        <v>45939.749629513892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1">
        <f ca="1">IFERROR(NOW()-F18,"-")</f>
        <v>45939.749629513892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1">
        <f ca="1">IFERROR(NOW()-F19,"-")</f>
        <v>45939.749629513892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1">
        <f ca="1">IFERROR(NOW()-F20,"-")</f>
        <v>45939.749629513892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1">
        <f ca="1">IFERROR(NOW()-F21,"-")</f>
        <v>45939.749629513892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45939.749629513892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45939.749629513892</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45939.749629513892</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45939.749629513892</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45939.749629513892</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45939.749629513892</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45939.749629513892</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45939.749629513892</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45939.749629513892</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45939.749629513892</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45939.749629513892</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45939.749629513892</v>
      </c>
      <c r="H33" s="113"/>
      <c r="I33" s="157" t="str">
        <f>IFERROR(VLOOKUP(D33,DB!A:F,6,0),"")</f>
        <v/>
      </c>
      <c r="J33" s="157" t="str">
        <f>IFERROR(VLOOKUP(D33,DB!A:G,7,0),"")</f>
        <v/>
      </c>
      <c r="K33" s="160"/>
      <c r="L33" s="158" t="str">
        <f>IFERROR(VLOOKUP(D33,DB!A:I,9,0),"")</f>
        <v/>
      </c>
    </row>
    <row r="34" spans="1:12" ht="31.5" customHeight="1">
      <c r="A34" s="110"/>
      <c r="B34" s="157" t="str">
        <f>IFERROR(VLOOKUP(D34,DB!A:K,11,0),"")</f>
        <v/>
      </c>
      <c r="C34" s="157"/>
      <c r="D34" s="157"/>
      <c r="E34" s="158"/>
      <c r="F34" s="113"/>
      <c r="G34" s="159">
        <f ca="1">IFERROR(NOW()-F34,"-")</f>
        <v>45939.749629513892</v>
      </c>
      <c r="H34" s="113"/>
      <c r="I34" s="157" t="str">
        <f>IFERROR(VLOOKUP(D34,DB!A:F,6,0),"")</f>
        <v/>
      </c>
      <c r="J34" s="157" t="str">
        <f>IFERROR(VLOOKUP(D34,DB!A:G,7,0),"")</f>
        <v/>
      </c>
      <c r="K34" s="160"/>
      <c r="L34" s="158" t="str">
        <f>IFERROR(VLOOKUP(D34,DB!A:I,9,0),"")</f>
        <v/>
      </c>
    </row>
    <row r="35" spans="1:12" ht="31.5" customHeight="1">
      <c r="A35" s="110"/>
      <c r="B35" s="157" t="str">
        <f>IFERROR(VLOOKUP(D35,DB!A:K,11,0),"")</f>
        <v/>
      </c>
      <c r="C35" s="157"/>
      <c r="D35" s="157"/>
      <c r="E35" s="158"/>
      <c r="F35" s="113"/>
      <c r="G35" s="159">
        <f ca="1">IFERROR(NOW()-F35,"-")</f>
        <v>45939.749629513892</v>
      </c>
      <c r="H35" s="113"/>
      <c r="I35" s="157" t="str">
        <f>IFERROR(VLOOKUP(D35,DB!A:F,6,0),"")</f>
        <v/>
      </c>
      <c r="J35" s="157" t="str">
        <f>IFERROR(VLOOKUP(D35,DB!A:G,7,0),"")</f>
        <v/>
      </c>
      <c r="K35" s="160"/>
      <c r="L35" s="158" t="str">
        <f>IFERROR(VLOOKUP(D35,DB!A:I,9,0),"")</f>
        <v/>
      </c>
    </row>
    <row r="36" spans="1:12" ht="31.5" customHeight="1">
      <c r="A36" s="110"/>
      <c r="B36" s="157" t="str">
        <f>IFERROR(VLOOKUP(D36,DB!A:K,11,0),"")</f>
        <v/>
      </c>
      <c r="C36" s="157"/>
      <c r="D36" s="157"/>
      <c r="E36" s="158"/>
      <c r="F36" s="113"/>
      <c r="G36" s="159">
        <f ca="1">IFERROR(NOW()-F36,"-")</f>
        <v>45939.749629513892</v>
      </c>
      <c r="H36" s="113"/>
      <c r="I36" s="157" t="str">
        <f>IFERROR(VLOOKUP(D36,DB!A:F,6,0),"")</f>
        <v/>
      </c>
      <c r="J36" s="157" t="str">
        <f>IFERROR(VLOOKUP(D36,DB!A:G,7,0),"")</f>
        <v/>
      </c>
      <c r="K36" s="160"/>
      <c r="L36" s="158" t="str">
        <f>IFERROR(VLOOKUP(D36,DB!A:I,9,0),"")</f>
        <v/>
      </c>
    </row>
    <row r="37" spans="1:12" ht="31.5" customHeight="1">
      <c r="A37" s="110"/>
      <c r="B37" s="157" t="str">
        <f>IFERROR(VLOOKUP(D37,DB!A:K,11,0),"")</f>
        <v/>
      </c>
      <c r="C37" s="157"/>
      <c r="D37" s="157"/>
      <c r="E37" s="158"/>
      <c r="F37" s="113"/>
      <c r="G37" s="159">
        <f ca="1">IFERROR(NOW()-F37,"-")</f>
        <v>45939.749629513892</v>
      </c>
      <c r="H37" s="113"/>
      <c r="I37" s="157" t="str">
        <f>IFERROR(VLOOKUP(D37,DB!A:F,6,0),"")</f>
        <v/>
      </c>
      <c r="J37" s="157" t="str">
        <f>IFERROR(VLOOKUP(D37,DB!A:G,7,0),"")</f>
        <v/>
      </c>
      <c r="K37" s="160"/>
      <c r="L37" s="158" t="str">
        <f>IFERROR(VLOOKUP(D37,DB!A:I,9,0),"")</f>
        <v/>
      </c>
    </row>
    <row r="38" spans="1:12" ht="31.5" customHeight="1">
      <c r="A38" s="110"/>
      <c r="B38" s="109" t="str">
        <f>IFERROR(VLOOKUP(D38,DB!A:K,11,0),"")</f>
        <v/>
      </c>
      <c r="C38" s="111"/>
      <c r="D38" s="109"/>
      <c r="E38" s="112"/>
      <c r="F38" s="113"/>
      <c r="G38" s="81">
        <f ca="1">IFERROR(NOW()-F38,"-")</f>
        <v>45939.749629513892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45939.749629513892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45939.749629513892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45939.749629513892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45939.749629513892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45939.749629513892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45939.749629513892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45939.749629513892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45939.749629513892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45939.749629513892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45939.749629513892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45939.749629513892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45939.749629513892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45939.749629513892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45939.749629513892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45939.749629513892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45939.749629513892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45939.749629513892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45939.749629513892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45939.749629513892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45939.749629513892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45939.749629513892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45939.749629513892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45939.749629513892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45939.749629513892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45939.749629513892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45939.749629513892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45939.749629513892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45939.749629513892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45939.749629513892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45939.749629513892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45939.749629513892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45939.749629513892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45939.749629513892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45939.749629513892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45939.749629513892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45939.749629513892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45939.749629513892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45939.749629513892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45939.749629513892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45939.749629513892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45939.749629513892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45939.749629513892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45939.749629513892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45939.749629513892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45939.749629513892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45939.749629513892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45939.749629513892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45939.749629513892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45939.749629513892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45939.749629513892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45939.749629513892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45939.749629513892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45939.749629513892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45939.749629513892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45939.749629513892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45939.749629513892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45939.749629513892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45939.749629513892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45939.749629513892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45939.749629513892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45939.749629513892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45939.749629513892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45939.749629513892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45939.749629513892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45939.749629513892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45939.749629513892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45939.749629513892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45939.749629513892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45939.749629513892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45939.749629513892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45939.749629513892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45939.749629513892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45939.749629513892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45939.749629513892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45939.749629513892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45939.749629513892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45939.749629513892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45939.749629513892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45939.749629513892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45939.749629513892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45939.749629513892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45939.749629513892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45939.749629513892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45939.749629513892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45939.749629513892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45939.749629513892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45939.749629513892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45939.749629513892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45939.749629513892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45939.749629513892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45939.749629513892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45939.749629513892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45939.749629513892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45939.749629513892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45939.749629513892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45939.749629513892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45939.749629513892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45939.749629513892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45939.749629513892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45939.749629513892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45939.749629513892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45939.749629513892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45939.749629513892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45939.749629513892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45939.749629513892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45939.749629513892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45939.749629513892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45939.749629513892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45939.749629513892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45939.749629513892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45939.749629513892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45939.749629513892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45939.749629513892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45939.749629513892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45939.749629513892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45939.749629513892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45939.749629513892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45939.749629513892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45939.749629513892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45939.749629513892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45939.749629513892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45939.749629513892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45939.749629513892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45939.749629513892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45939.749629513892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45939.749629513892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45939.749629513892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45939.749629513892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45939.749629513892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45939.749629513892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45939.749629513892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45939.749629513892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45939.749629513892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45939.749629513892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45939.749629513892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45939.749629513892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45939.749629513892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45939.749629513892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45939.749629513892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45939.749629513892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45939.749629513892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45939.749629513892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45939.749629513892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45939.749629513892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45939.749629513892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45939.749629513892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45939.749629513892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45939.749629513892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45939.749629513892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45939.749629513892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45939.749629513892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45939.749629513892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45939.749629513892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45939.749629513892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45939.749629513892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45939.749629513892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45939.749629513892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45939.749629513892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45939.749629513892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45939.749629513892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45939.749629513892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45939.749629513892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45939.749629513892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45939.749629513892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45939.749629513892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45939.749629513892</v>
      </c>
      <c r="H204" s="113"/>
      <c r="I204" s="109" t="str">
        <f>IFERROR(VLOOKUP(D204,DB!A:F,6,0),"")</f>
        <v/>
      </c>
      <c r="J204" s="108" t="str">
        <f>IFERROR(VLOOKUP(D204,DB!A:G,7,0),"")</f>
        <v/>
      </c>
      <c r="K204" s="114"/>
      <c r="L204" s="115" t="str">
        <f>IFERROR(VLOOKUP(D204,DB!A:I,9,0),"")</f>
        <v/>
      </c>
    </row>
  </sheetData>
  <dataValidations count="2">
    <dataValidation allowBlank="1" showInputMessage="1" showErrorMessage="1" sqref="E1" xr:uid="{380493DB-286A-4683-AF55-C78F04945A49}"/>
    <dataValidation type="list" allowBlank="1" showInputMessage="1" showErrorMessage="1" sqref="E3 E5:E2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2025-10-09T14:59:29Z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