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37" documentId="13_ncr:1_{F6CB121F-512D-4AA6-A0C1-0FB36C537598}" xr6:coauthVersionLast="47" xr6:coauthVersionMax="47" xr10:uidLastSave="{595C40E8-F463-4CBB-B3F7-6B735DFA649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<sst xmlns="http://schemas.openxmlformats.org/spreadsheetml/2006/main" count="178595" uniqueCount="39080">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</sst>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276.39982847222564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c r="L3" s="148" t="str">
        <f>IFERROR(VLOOKUP(D3,DB!A:I,9,0),"")</f>
        <v>Latis</v>
      </c>
      <c r="M3" s="70"/>
      <c r="N3" s="70"/>
      <c r="O3" s="70"/>
    </row>
    <row r="4" spans="1:15" ht="15" customHeight="1">
      <c r="A4" s="142"/>
      <c r="B4" s="143" t="str">
        <f>IFERROR(VLOOKUP(D4,DB!A:K,11,0),"")</f>
        <v/>
      </c>
      <c r="C4" s="143"/>
      <c r="D4" s="143"/>
      <c r="E4" s="144"/>
      <c r="F4" s="145"/>
      <c r="G4" s="146">
        <f ca="1">IFERROR(NOW()-F4,"")</f>
        <v>45939.348254166667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45939.348254166667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45939.348254166667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45939.348254166667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45939.348254166667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45939.348254166667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45939.348254166667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45939.348254166667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45939.348254166667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45939.348254166667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45939.348254166667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45939.348254166667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45939.348254166667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45939.348254166667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45939.348254166667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45939.348254166667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45939.348254166667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45939.348254166667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45939.348254166667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45939.348254166667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45939.348254166667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45939.348254166667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45939.348254166667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45939.348254166667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45939.348254166667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45939.348254166667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45939.348254166667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45939.348254166667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45939.348254166667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45939.348254166667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45939.348254166667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45939.348254166667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45939.348254166667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45939.348254166667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45939.348254166667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45939.348254166667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45939.348254166667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45939.348254166667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45939.348254166667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45939.348254166667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45939.348254166667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45939.348254166667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45939.348254166667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45939.348254166667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45939.348254166667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45939.348254166667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45939.348254166667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45939.348254166667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45939.348254166667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45939.348254166667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45939.348254166667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45939.348254166667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45939.348254166667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45939.348254166667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45939.348254166667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45939.348254166667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45939.348254166667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45939.348254166667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45939.348254166667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45939.348254166667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45939.348254166667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45939.348254166667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45939.348254166667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45939.348254166667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45939.348254166667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45939.348254166667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45939.348254166667</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tabSelected="1" workbookViewId="0">
      <selection activeCell="A10" sqref="A10:X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132.62117106482037</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114.3484164351903</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39053</v>
      </c>
      <c r="B5" s="18" t="str">
        <f>IFERROR(VLOOKUP(D5,DB!A:K,11,0),"")</f>
        <v>R2</v>
      </c>
      <c r="C5" s="18">
        <v>2</v>
      </c>
      <c r="D5" s="18" t="s">
        <v>17684</v>
      </c>
      <c r="E5" s="120"/>
      <c r="F5" s="121" t="s">
        <v>39053</v>
      </c>
      <c r="G5" s="122" t="str">
        <f ca="1">IFERROR(NOW()-F5,"-")</f>
        <v>-</v>
      </c>
      <c r="H5" s="121">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39055</v>
      </c>
      <c r="B6" s="18" t="str">
        <f>IFERROR(VLOOKUP(D6,DB!A:K,11,0),"")</f>
        <v>R2</v>
      </c>
      <c r="C6" s="18">
        <v>5</v>
      </c>
      <c r="D6" s="18" t="s">
        <v>24288</v>
      </c>
      <c r="E6" s="120" t="s">
        <v>39046</v>
      </c>
      <c r="F6" s="121">
        <v>45939.334675925929</v>
      </c>
      <c r="G6" s="122">
        <f ca="1">IFERROR(NOW()-F6,"-")</f>
        <v>1.3578240737842862E-2</v>
      </c>
      <c r="H6" s="121">
        <v>45939.298564814817</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39057</v>
      </c>
      <c r="B7" s="18" t="str">
        <f>IFERROR(VLOOKUP(D7,DB!A:K,11,0),"")</f>
        <v>R2</v>
      </c>
      <c r="C7" s="18">
        <v>1</v>
      </c>
      <c r="D7" s="18" t="s">
        <v>29502</v>
      </c>
      <c r="E7" s="120" t="s">
        <v>38964</v>
      </c>
      <c r="F7" s="121">
        <v>45939.25849537037</v>
      </c>
      <c r="G7" s="122">
        <f ca="1">IFERROR(NOW()-F7,"-")</f>
        <v>8.975879629724659E-2</v>
      </c>
      <c r="H7" s="121">
        <v>45939.252245370371</v>
      </c>
      <c r="I7" s="18" t="str">
        <f>IFERROR(VLOOKUP(D7,DB!A:F,6,0),"")</f>
        <v>SCECO-Rental-Genset</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45939.348254166667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45939.348254398152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45939.348254398152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45939.348254398152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45939.348254398152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45939.348254398152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45939.348254398152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45939.348254398152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45939.348254398152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45939.348254398152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45939.348254398152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45939.348254398152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45939.348254398152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45939.348254398152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45939.348254398152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45939.348254398152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45939.348254398152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45939.348254398152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45939.348254398152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45939.348254398152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45939.348254398152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45939.348254398152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45939.348254398152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45939.348254398152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45939.348254398152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45939.348254398152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45939.348254398152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45939.348254398152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45939.348254398152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45939.348254398152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45939.348254398152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45939.348254398152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45939.348254398152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45939.348254398152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45939.348254398152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45939.348254398152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45939.348254398152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45939.348254398152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45939.348254398152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45939.348254398152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45939.348254398152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45939.348254398152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45939.348254398152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45939.348254398152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45939.348254398152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45939.348254398152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45939.348254398152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45939.348254398152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45939.348254398152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45939.348254398152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45939.348254398152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45939.348254398152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45939.348254398152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45939.348254398152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45939.348254398152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45939.348254398152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45939.348254398152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45939.348254398152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45939.348254398152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45939.348254398152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45939.348254398152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45939.348254398152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45939.348254398152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45939.348254398152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45939.348254398152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45939.348254398152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45939.348254398152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45939.348254398152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45939.348254398152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45939.348254398152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45939.348254398152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45939.348254398152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45939.348254398152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45939.348254398152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45939.348254398152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45939.348254398152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45939.348254398152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45939.348254398152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45939.348254398152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45939.348254398152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45939.348254398152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45939.348254398152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45939.348254398152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45939.348254398152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45939.348254398152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45939.348254398152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45939.348254398152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45939.348254398152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45939.348254398152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45939.348254398152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45939.348254398152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45939.348254398152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45939.348254398152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45939.348254398152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45939.348254398152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45939.348254398152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45939.348254398152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45939.348254398152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45939.348254398152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45939.348254398152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45939.348254398152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45939.348254398152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45939.348254398152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45939.348254398152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45939.348254398152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45939.348254398152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45939.348254398152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45939.348254398152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45939.348254398152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45939.348254398152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45939.348254398152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45939.348254398152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45939.348254398152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45939.348254398152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45939.348254398152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45939.348254398152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45939.348254398152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45939.348254398152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45939.348254398152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45939.348254398152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45939.348254398152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45939.348254398152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45939.348254398152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45939.348254398152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45939.348254398152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45939.348254398152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45939.348254398152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45939.348254398152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45939.348254398152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45939.348254398152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45939.348254398152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45939.348254398152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45939.348254398152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45939.348254398152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45939.348254398152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45939.348254398152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45939.348254398152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45939.348254398152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45939.348254398152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45939.348254398152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45939.348254398152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45939.348254398152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45939.348254398152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45939.348254398152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45939.348254398152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45939.348254398152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45939.348254398152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45939.348254398152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45939.348254398152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45939.348254398152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45939.348254398152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45939.348254398152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45939.348254398152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45939.348254398152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45939.348254398152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45939.348254398152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45939.348254398152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45939.348254398152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45939.348254398152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45939.348254398152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45939.348254398152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45939.348254398152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45939.348254398152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45939.348254398152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45939.348254398152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45939.348254398152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45939.348254398152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45939.348254398152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45939.348254398152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45939.348254398152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45939.348254398152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45939.348254398152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45939.348254398152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45939.348254398152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45939.348254398152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45939.348254398152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45939.348254398152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45939.348254398152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45939.348254398152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45939.348254398152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45939.348254398152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45939.348254398152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45939.348254398152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45939.348254398152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45939.348254398152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45939.348254398152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45939.348254398152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45939.348254398152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45939.348254398152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45939.348254398152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45939.348254398152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45939.348254398152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45939.348254398152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45939.348254398152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45939.348254398152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45939.348254398152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45939.348254398152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45939.348254398152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45939.348254398152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45939.348254398152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45939.348254398152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45939.348254398152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45939.348254398152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45939.348254398152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45939.348254398152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45939.348254398152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45939.348254398152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45939.348254398152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45939.348254398152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45939.348254398152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45939.348254398152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45939.348254398152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45939.348254398152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45939.348254398152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45939.348254398152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45939.348254398152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45939.348254398152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45939.348254398152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45939.348254398152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45939.348254398152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45939.348254398152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45939.348254398152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45939.348254398152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45939.348254398152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45939.348254398152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45939.348254398152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45939.348254398152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45939.348254398152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45939.348254398152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45939.348254398152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45939.348254398152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45939.348254398152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45939.348254398152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45939.348254398152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45939.348254398152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45939.348254398152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45939.348254398152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45939.348254398152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45939.348254398152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45939.348254398152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45939.348254398152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45939.348254398152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45939.348254398152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45939.348254398152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45939.348254398152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45939.348254398152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45939.348254398152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45939.348254398152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45939.348254398152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45939.348254398152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45939.348254398152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45939.348254398152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45939.348254398152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45939.348254398152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45939.348254398152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45939.348254398152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45939.348254398152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45939.348254398152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45939.348254398152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45939.348254398152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45939.348254398152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45939.348254398152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45939.348254398152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45939.348254398152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45939.348254398152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45939.348254398152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45939.348254398152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45939.348254398152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45939.348254398152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45939.348254398152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45939.348254398152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45939.348254398152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45939.348254398152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45939.348254398152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45939.348254398152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45939.348254398152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45939.348254398152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45939.348254398152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45939.348254398152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45939.348254398152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45939.348254398152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45939.348254398152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45939.348254398152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45939.348254398152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45939.348254398152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45939.348254398152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45939.348254398152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45939.348254398152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45939.348254398152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45939.348254398152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45939.348254398152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45939.348254398152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45939.348254398152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45939.348254398152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45939.348254398152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45939.348254398152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45939.348254398152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45939.348254398152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45939.348254398152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45939.348254398152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45939.348254398152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45939.348254398152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45939.348254398152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45939.348254398152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45939.348254398152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45939.348254398152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45939.348254398152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45939.348254398152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45939.348254398152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45939.348254398152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45939.348254398152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45939.348254398152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45939.348254398152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45939.348254398152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45939.348254398152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45939.348254398152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45939.348254398152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45939.348254398152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45939.348254398152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45939.348254398152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45939.348254398152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45939.348254398152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45939.348254398152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45939.348254398152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45939.348254398152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45939.348254398152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45939.348254398152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45939.348254398152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45939.348254398152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45939.348254398152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45939.348254398152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45939.348254398152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45939.348254398152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45939.348254398152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45939.348254398152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45939.348254398152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45939.348254398152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45939.348254398152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45939.348254398152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45939.348254398152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45939.348254398152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45939.348254398152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45939.348254398152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45939.348254398152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45939.348254398152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45939.348254398152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45939.348254398152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45939.348254398152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45939.348254398152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45939.348254398152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45939.348254398152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45939.348254398152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45939.348254398152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45939.348254398152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45939.348254398152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45939.348254398152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45939.348254398152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45939.348254398152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45939.348254398152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45939.348254398152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45939.348254398152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45939.348254398152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45939.348254398152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45939.348254398152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45939.348254398152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45939.348254398152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45939.348254398152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45939.348254398152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45939.348254398152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45939.348254398152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45939.348254398152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45939.348254398152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45939.348254398152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45939.348254398152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45939.348254398152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45939.348254398152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45939.348254398152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45939.348254398152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45939.348254398152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45939.348254398152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45939.348254398152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45939.348254398152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45939.348254398152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45939.348254398152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45939.348254398152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45939.348254398152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45939.348254398152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45939.348254398152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45939.348254398152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45939.348254398152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45939.348254398152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45939.348254398152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45939.348254398152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45939.348254398152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45939.348254398152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45939.348254398152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45939.348254398152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45939.348254398152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45939.348254398152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45939.348254398152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45939.348254398152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45939.348254398152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45939.348254398152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45939.348254398152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45939.348254398152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45939.348254398152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45939.348254398152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45939.348254398152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45939.348254398152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45939.348254398152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45939.348254398152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45939.348254398152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45939.348254398152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45939.348254398152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45939.348254398152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45939.348254398152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45939.348254398152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45939.348254398152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45939.348254398152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45939.348254398152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45939.348254398152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45939.348254398152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45939.348254398152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45939.348254398152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45939.348254398152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45939.348254398152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45939.348254398152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45939.348254398152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45939.348254398152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45939.348254398152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45939.348254398152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45939.348254398152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45939.348254398152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45939.348254398152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45939.348254398152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45939.348254398152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45939.348254398152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45939.348254398152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45939.348254398152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45939.348254398152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45939.348254398152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45939.348254398152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45939.348254398152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45939.348254398152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45939.348254398152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45939.348254398152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45939.348254398152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45939.348254398152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45939.348254398152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45939.348254398152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45939.348254398152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45939.348254398152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45939.348254398152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45939.348254398152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45939.348254398152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45939.348254398152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45939.348254398152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45939.348254398152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45939.348254398152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45939.348254398152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45939.348254398152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45939.348254398152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45939.348254398152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45939.348254398152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45939.348254398152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45939.348254398152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45939.348254398152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45939.348254398152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45939.348254398152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45939.348254398152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45939.348254398152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45939.348254398152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45939.348254398152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45939.348254398152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45939.348254398152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45939.348254398152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45939.348254398152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45939.348254398152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45939.348254398152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45939.348254398152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45939.348254398152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45939.348254398152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45939.348254398152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45939.348254398152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45939.348254398152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45939.348254398152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45939.348254398152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45939.348254398152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45939.348254398152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45939.348254398152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45939.348254398152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45939.348254398152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45939.348254398152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45939.348254398152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45939.348254398152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45939.348254398152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45939.348254398152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45939.348254398152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45939.348254398152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45939.348254398152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45939.348254398152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45939.348254398152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45939.348254398152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45939.348254398152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45939.348254398152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45939.348254398152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45939.348254398152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45939.348254398152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45939.348254398152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45939.348254398152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45939.348254398152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45939.348254398152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45939.348254398152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45939.348254398152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45939.348254398152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45939.348254398152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45939.348254398152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45939.348254398152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45939.348254398152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45939.348254398152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45939.348254398152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45939.348254398152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45939.348254398152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45939.348254398152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45939.348254398152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45939.348254398152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45939.348254398152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45939.348254398152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45939.348254398152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45939.348254398152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45939.348254398152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45939.348254398152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45939.348254398152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45939.348254398152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45939.348254398152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45939.348254398152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45939.348254398152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45939.348254398152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45939.348254398152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45939.348254398152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45939.348254398152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45939.348254398152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45939.348254398152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45939.348254398152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45939.348254398152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45939.348254398152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45939.348254398152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45939.348254398152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45939.348254398152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45939.348254398152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45939.348254398152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45939.348254398152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45939.348254398152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45939.348254398152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45939.348254398152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45939.348254398152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45939.348254398152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45939.348254398152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45939.348254398152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45939.348254398152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45939.348254398152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45939.348254398152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45939.348254398152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45939.348254398152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45939.348254398152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45939.348254398152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45939.348254398152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45939.348254398152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45939.348254398152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45939.348254398152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45939.348254398152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45939.348254398152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45939.348254398152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45939.348254398152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45939.348254398152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45939.348254398152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45939.348254398152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45939.348254398152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45939.348254398152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45939.348254398152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45939.348254398152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45939.348254398152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45939.348254398152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45939.348254398152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45939.348254398152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45939.348254398152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45939.348254398152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45939.348254398152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45939.348254398152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45939.348254398152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45939.348254398152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45939.348254398152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45939.348254398152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45939.348254398152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45939.348254398152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45939.348254398152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45939.348254398152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45939.348254398152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45939.348254398152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45939.348254398152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45939.348254398152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45939.348254398152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45939.348254398152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45939.348254398152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45939.348254398152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45939.348254398152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45939.348254398152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45939.348254398152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45939.348254398152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45939.348254398152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45939.348254398152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45939.348254398152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45939.348254398152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45939.348254398152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45939.348254398152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45939.348254398152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45939.348254398152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45939.348254398152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45939.348254398152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45939.348254398152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45939.348254398152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45939.348254398152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45939.348254398152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45939.348254398152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45939.348254398152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45939.348254398152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45939.348254398152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45939.348254398152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45939.348254398152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45939.348254398152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45939.348254398152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45939.348254398152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45939.348254398152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45939.348254398152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45939.348254398152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45939.348254398152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45939.348254398152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45939.348254398152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45939.348254398152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45939.348254398152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45939.348254398152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45939.348254398152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45939.348254398152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45939.348254398152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45939.348254398152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45939.348254398152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45939.348254398152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45939.348254398152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45939.348254398152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45939.348254398152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45939.348254398152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45939.348254398152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45939.348254398152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45939.348254398152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45939.348254398152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45939.348254398152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45939.348254398152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45939.348254398152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45939.348254398152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45939.348254398152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45939.348254398152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45939.348254398152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45939.348254398152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45939.348254398152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45939.348254398152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45939.348254398152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45939.348254398152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45939.348254398152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45939.348254398152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45939.348254398152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45939.348254398152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45939.348254398152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45939.348254398152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45939.348254398152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45939.348254398152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45939.348254398152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45939.348254398152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45939.348254398152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45939.348254398152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45939.348254398152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45939.348254398152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45939.348254398152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45939.348254398152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45939.348254398152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45939.348254398152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45939.348254398152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45939.348254398152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45939.348254398152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45939.348254398152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45939.348254398152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45939.348254398152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45939.348254398152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45939.348254398152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45939.348254398152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45939.348254398152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45939.348254398152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45939.348254398152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45939.348254398152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45939.348254398152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45939.348254398152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45939.348254398152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45939.348254398152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45939.348254398152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45939.348254398152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45939.348254398152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45939.348254398152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45939.348254398152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45939.348254398152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45939.348254398152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45939.348254398152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45939.348254398152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45939.348254398152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45939.348254398152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45939.348254398152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45939.348254398152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45939.348254398152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45939.348254398152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45939.348254398152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45939.348254398152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45939.348254398152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45939.348254398152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45939.348254398152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45939.348254398152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45939.348254398152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45939.348254398152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45939.348254398152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45939.348254398152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45939.348254398152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45939.348254398152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45939.348254398152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45939.348254398152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45939.348254398152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45939.348254398152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45939.348254398152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45939.348254398152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45939.348254398152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45939.348254398152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45939.348254398152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45939.348254398152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45939.348254398152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45939.348254398152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45939.348254398152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45939.348254398152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45939.348254398152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45939.348254398152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45939.348254398152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45939.348254398152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45939.348254398152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45939.348254398152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45939.348254398152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45939.348254398152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45939.348254398152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45939.348254398152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45939.348254398152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45939.348254398152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45939.348254398152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45939.348254398152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45939.348254398152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45939.348254398152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45939.348254398152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45939.348254398152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45939.348254398152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45939.348254398152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45939.348254398152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45939.348254398152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45939.348254398152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45939.348254398152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45939.348254398152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45939.348254398152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45939.348254398152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45939.348254398152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45939.348254398152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45939.348254398152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45939.348254398152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45939.348254398152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45939.348254398152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45939.348254398152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45939.348254398152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45939.348254398152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45939.348254398152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45939.348254398152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45939.348254398152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45939.348254398152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45939.348254398152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45939.348254398152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45939.348254398152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45939.348254398152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45939.348254398152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45939.348254398152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45939.348254398152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45939.348254398152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45939.348254398152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45939.348254398152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45939.348254398152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45939.348254398152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45939.348254398152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45939.348254398152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45939.348254398152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45939.348254398152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45939.348254398152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45939.348254398152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45939.348254398152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45939.348254398152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45939.348254398152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45939.348254398152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45939.348254398152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45939.348254398152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45939.348254398152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45939.348254398152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45939.348254398152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45939.348254398152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45939.348254398152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45939.348254398152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45939.348254398152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45939.348254398152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45939.348254398152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45939.348254398152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45939.348254398152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45939.348254398152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45939.348254398152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45939.348254398152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45939.348254398152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45939.348254398152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45939.348254398152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45939.348254398152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45939.348254398152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45939.348254398152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45939.348254398152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45939.348254398152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45939.348254398152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45939.348254398152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45939.348254398152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45939.348254398152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45939.348254398152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45939.348254398152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45939.348254398152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45939.348254398152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45939.348254398152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45939.348254398152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45939.348254398152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45939.348254398152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45939.348254398152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45939.348254398152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45939.348254398152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45939.348254398152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45939.348254398152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45939.348254398152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45939.348254398152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45939.348254398152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45939.348254398152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45939.348254398152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45939.348254398152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45939.348254398152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45939.348254398152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45939.348254398152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45939.348254398152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45939.348254398152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45939.348254398152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45939.348254398152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45939.348254398152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45939.348254398152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45939.348254398152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45939.348254398152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45939.348254398152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45939.348254398152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45939.348254398152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45939.348254398152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45939.348254398152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45939.348254398152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45939.348254398152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45939.348254398152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45939.348254398152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45939.348254398152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45939.348254398152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45939.348254398152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45939.348254398152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45939.348254398152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45939.348254398152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45939.348254398152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45939.348254398152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45939.348254398152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45939.348254398152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45939.348254398152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45939.348254398152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45939.348254398152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45939.348254398152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45939.348254398152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45939.348254398152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45939.348254398152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45939.348254398152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45939.348254398152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45939.348254398152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45939.348254398152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45939.348254398152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45939.348254398152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45939.348254398152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45939.348254398152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45939.348254398152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45939.348254398152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45939.348254398152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45939.348254398152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45939.348254398152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45939.348254398152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45939.348254398152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45939.348254398152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45939.348254398152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45939.348254398152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45939.348254398152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45939.348254398152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45939.348254398152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45939.348254398152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45939.348254398152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45939.348254398152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45939.348254398152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45939.348254398152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45939.348254398152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45939.348254398152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45939.348254398152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45939.348254398152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45939.348254398152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45939.348254398152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45939.348254398152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45939.348254398152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45939.348254398152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45939.348254398152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45939.348254398152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45939.348254398152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45939.348254398152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45939.348254398152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45939.348254398152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45939.348254398152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45939.348254398152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45939.348254398152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45939.348254398152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45939.348254398152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45939.348254398152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45939.348254398152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45939.348254398152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45939.348254398152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45939.348254398152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45939.348254398152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45939.348254398152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45939.348254398152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45939.348254398152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45939.348254398152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45939.348254398152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45939.348254398152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45939.348254398152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45939.348254398152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45939.348254398152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45939.348254398152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45939.348254398152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45939.348254398152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45939.348254398152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45939.348254398152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45939.348254398152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45939.348254398152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45939.348254398152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45939.348254398152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45939.348254398152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45939.348254398152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45939.348254398152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45939.348254398152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45939.348254398152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45939.348254398152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45939.348254398152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45939.348254398152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45939.348254398152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45939.348254398152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45939.348254398152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45939.348254398152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45939.348254398152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45939.348254398152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45939.348254398152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45939.348254398152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45939.348254398152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45939.348254398152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45939.348254398152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45939.348254398152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45939.348254398152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45939.348254398152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45939.348254398152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45939.348254398152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45939.348254398152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45939.348254398152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45939.348254398152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45939.348254398152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45939.348254398152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45939.348254398152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45939.348254398152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45939.348254398152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45939.348254398152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45939.348254398152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45939.348254398152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45939.348254398152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45939.348254398152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45939.348254398152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45939.348254398152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45939.348254398152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45939.348254398152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45939.348254398152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45939.348254398152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45939.348254398152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45939.348254398152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45939.348254398152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45939.348254398152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45939.348254398152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45939.348254398152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45939.348254398152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45939.348254398152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45939.348254398152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45939.348254398152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45939.348254398152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45939.348254398152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45939.348254398152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45939.348254398152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45939.348254398152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45939.348254398152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45939.348254398152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45939.348254398152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45939.348254398152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45939.348254398152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45939.348254398152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45939.348254398152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45939.348254398152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45939.348254398152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45939.348254398152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45939.348254398152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45939.348254398152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45939.348254398152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45939.348254398152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45939.348254398152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45939.348254398152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45939.348254398152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45939.348254398152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45939.348254398152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45939.348254398152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45939.348254398152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45939.348254398152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45939.348254398152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45939.348254398152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45939.348254398152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45939.348254398152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45939.348254398152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45939.348254398152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45939.348254398152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45939.348254398152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45939.348254398152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45939.348254398152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45939.348254398152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45939.348254398152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45939.348254398152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45939.348254398152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45939.348254398152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45939.348254398152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45939.348254398152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45939.348254398152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45939.348254398152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45939.348254398152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45939.348254398152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45939.348254398152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45939.348254398152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45939.348254398152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45939.348254398152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45939.348254398152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45939.348254398152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45939.348254398152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45939.348254398152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45939.348254398152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45939.348254398152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45939.348254398152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45939.348254398152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45939.348254398152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45939.348254398152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45939.348254398152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45939.348254398152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45939.348254398152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45939.348254398152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45939.348254398152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45939.348254398152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45939.348254398152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45939.348254398152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45939.348254398152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45939.348254398152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45939.348254398152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45939.348254398152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45939.348254398152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45939.348254398152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45939.348254398152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45939.348254398152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45939.348254398152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45939.348254398152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45939.348254398152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45939.348254398152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45939.348254398152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45939.348254398152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45939.348254398152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45939.348254398152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45939.348254398152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45939.348254398152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45939.348254398152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45939.348254398152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45939.348254398152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45939.348254398152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45939.348254398152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45939.348254398152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45939.348254398152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45939.348254398152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45939.348254398152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45939.348254398152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45939.348254398152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45939.348254398152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45939.348254398152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45939.348254398152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45939.348254398152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45939.348254398152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45939.348254398152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45939.348254398152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45939.348254398152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45939.348254398152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45939.348254398152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45939.348254398152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45939.348254398152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45939.348254398152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45939.348254398152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45939.348254398152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45939.348254398152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45939.348254398152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45939.348254398152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45939.348254398152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45939.348254398152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45939.348254398152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45939.348254398152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45939.348254398152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45939.348254398152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45939.348254398152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45939.348254398152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45939.348254398152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45939.348254398152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45939.348254398152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45939.348254398152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45939.348254398152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45939.348254398152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45939.348254398152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45939.348254398152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45939.348254398152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45939.348254398152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45939.348254398152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45939.348254398152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45939.348254398152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45939.348254398152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45939.348254398152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45939.348254398152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45939.348254398152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45939.348254398152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45939.348254398152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45939.348254398152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45939.348254398152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45939.348254398152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45939.348254398152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45939.348254398152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45939.348254398152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45939.348254398152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45939.348254398152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45939.348254398152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45939.348254398152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45939.348254398152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45939.348254398152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45939.348254398152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45939.348254398152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45939.348254398152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45939.348254398152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45939.348254398152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45939.348254398152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45939.348254398152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45939.348254398152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45939.348254398152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45939.348254398152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45939.348254398152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45939.348254398152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45939.348254398152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45939.348254398152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45939.348254398152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45939.348254398152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45939.348254398152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45939.348254398152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45939.348254398152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45939.348254398152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45939.348254398152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45939.348254398152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45939.348254398152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45939.348254398152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45939.348254398152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45939.348254398152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45939.348254398152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45939.348254398152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45939.348254398152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45939.348254398152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45939.348254398152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45939.348254398152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45939.348254398152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45939.348254398152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45939.348254398152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45939.348254398152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45939.348254398152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45939.348254398152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45939.348254398152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45939.348254398152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45939.348254398152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45939.348254398152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45939.348254398152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45939.348254398152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45939.348254398152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45939.348254398152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45939.348254398152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45939.348254398152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45939.348254398152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45939.348254398152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45939.348254398152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45939.348254398152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45939.348254398152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45939.348254398152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45939.348254398152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45939.348254398152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45939.348254398152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45939.348254398152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45939.348254398152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45939.348254398152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45939.348254398152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45939.348254398152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45939.348254398152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45939.348254398152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45939.348254398152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45939.348254398152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45939.348254398152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45939.348254398152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45939.348254398152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45939.348254398152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45939.348254398152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45939.348254398152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45939.348254398152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45939.348254398152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45939.348254398152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45939.348254398152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45939.348254398152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45939.348254398152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45939.348254398152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45939.348254398152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45939.348254398152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45939.348254398152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45939.348254398152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45939.348254398152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45939.348254398152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45939.348254398152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45939.348254398152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45939.348254398152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45939.348254398152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45939.348254398152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45939.348254398152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45939.348254398152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45939.348254398152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45939.348254398152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45939.348254398152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45939.348254398152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45939.348254398152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45939.348254398152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45939.348254398152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45939.348254398152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45939.348254398152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45939.348254398152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45939.348254398152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45939.348254398152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45939.348254398152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45939.348254398152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45939.348254398152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45939.348254398152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45939.348254398152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45939.348254398152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45939.348254398152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45939.348254398152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45939.348254398152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45939.348254398152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45939.348254398152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45939.348254398152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45939.348254398152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45939.348254398152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45939.348254398152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45939.348254398152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45939.348254398152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45939.348254398152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45939.348254398152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45939.348254398152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45939.348254398152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45939.348254398152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45939.348254398152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45939.348254398152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45939.348254398152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45939.348254398152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45939.348254398152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45939.348254398152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45939.348254398152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45939.348254398152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45939.348254398152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45939.348254398152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45939.348254398152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45939.348254398152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45939.348254398152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45939.348254398152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45939.348254398152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45939.348254398152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45939.348254398152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45939.348254398152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45939.348254398152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45939.348254398152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45939.348254398152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45939.348254398152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45939.348254398152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45939.348254398152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45939.348254398152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45939.348254398152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45939.348254398152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45939.348254398152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45939.348254398152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45939.348254398152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45939.348254398152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45939.348254398152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45939.348254398152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45939.348254398152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45939.348254398152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45939.348254398152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45939.348254398152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45939.348254398152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45939.348254398152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45939.348254398152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45939.348254398152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45939.348254398152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45939.348254398152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45939.348254398152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45939.348254398152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45939.348254398152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45939.348254398152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45939.348254398152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45939.348254398152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45939.348254398152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45939.348254398152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45939.348254398152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45939.348254398152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45939.348254398152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45939.348254398152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45939.348254398152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45939.348254398152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45939.348254398152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45939.348254398152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45939.348254398152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45939.348254398152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45939.348254398152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45939.348254398152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45939.348254398152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45939.348254398152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45939.348254398152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45939.348254398152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45939.348254398152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45939.348254398152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45939.348254398152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45939.348254398152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45939.348254398152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45939.348254398152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45939.348254398152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45939.348254398152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45939.348254398152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45939.348254398152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45939.348254398152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45939.348254398152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45939.348254398152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45939.348254398152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45939.348254398152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45939.348254398152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45939.348254398152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45939.348254398152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45939.348254398152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45939.348254398152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45939.348254398152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45939.348254398152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45939.348254398152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45939.348254398152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45939.348254398152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45939.348254398152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45939.348254398152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45939.348254398152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45939.348254398152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45939.348254398152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235.86753645833232</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v>45939.32708333333</v>
      </c>
      <c r="G3" s="132">
        <f ca="1">IFERROR(NOW()-F3,"")</f>
        <v>2.1170833337237127E-2</v>
      </c>
      <c r="H3" s="131">
        <v>45939.225092592591</v>
      </c>
      <c r="I3" s="127" t="str">
        <f>IFERROR(VLOOKUP(D3,DB!A:F,6,0),"")</f>
        <v>SCECO</v>
      </c>
      <c r="J3" s="127" t="str">
        <f>IFERROR(VLOOKUP(D3,DB!A:G,7,0),"")</f>
        <v>In progress</v>
      </c>
      <c r="K3" s="134" t="s">
        <v>39062</v>
      </c>
      <c r="L3" s="129" t="str">
        <f>IFERROR(VLOOKUP(D3,DB!A:I,9,0),"")</f>
        <v>Latis</v>
      </c>
    </row>
    <row r="4" spans="1:16" ht="15" customHeight="1">
      <c r="A4" s="127" t="s">
        <v>39063</v>
      </c>
      <c r="B4" s="127" t="str">
        <f>IFERROR(VLOOKUP(D4,DB!A:K,11,0),"")</f>
        <v>R4</v>
      </c>
      <c r="C4" s="128">
        <v>1</v>
      </c>
      <c r="D4" s="129" t="s">
        <v>37634</v>
      </c>
      <c r="E4" s="130" t="s">
        <v>38964</v>
      </c>
      <c r="F4" s="131">
        <v>45939.310243055559</v>
      </c>
      <c r="G4" s="132">
        <f ca="1">IFERROR(NOW()-F4,"")</f>
        <v>3.8011111108062323E-2</v>
      </c>
      <c r="H4" s="131">
        <v>45939.304351851853</v>
      </c>
      <c r="I4" s="127" t="str">
        <f>IFERROR(VLOOKUP(D4,DB!A:F,6,0),"")</f>
        <v>SCECO</v>
      </c>
      <c r="J4" s="127" t="str">
        <f>IFERROR(VLOOKUP(D4,DB!A:G,7,0),"")</f>
        <v>Dead</v>
      </c>
      <c r="K4" s="134" t="s">
        <v>39064</v>
      </c>
      <c r="L4" s="129" t="str">
        <f>IFERROR(VLOOKUP(D4,DB!A:I,9,0),"")</f>
        <v>Latis</v>
      </c>
    </row>
    <row r="5" spans="1:16" ht="15" customHeight="1">
      <c r="A5" s="127"/>
      <c r="B5" s="127" t="str">
        <f>IFERROR(VLOOKUP(D5,DB!A:K,11,0),"")</f>
        <v/>
      </c>
      <c r="C5" s="128"/>
      <c r="D5" s="129"/>
      <c r="E5" s="130"/>
      <c r="F5" s="131"/>
      <c r="G5" s="132">
        <f ca="1">IFERROR(NOW()-F5,"")</f>
        <v>45939.348254166667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45939.348254166667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45939.348254166667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45939.348254166667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45939.348254166667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45939.348254166667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45939.348254166667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45939.348254166667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45939.348254166667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45939.348254166667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45939.348254166667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45939.348254166667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45939.348254166667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45939.348254166667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45939.348254166667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45939.348254166667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45939.348254166667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45939.348254166667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45939.348254166667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45939.348254166667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45939.348254166667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45939.348254166667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45939.348254166667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45939.348254166667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45939.348254166667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45939.348254166667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45939.348254166667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45939.348254166667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45939.348254166667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45939.348254166667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45939.348254166667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45939.348254166667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45939.348254166667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45939.348254166667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45939.348254166667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45939.348254166667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45939.348254166667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45939.348254166667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45939.348254166667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45939.348254166667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45939.348254166667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45939.348254166667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45939.348254166667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45939.348254166667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45939.348254166667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45939.348254166667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45939.348254166667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45939.348254166667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45939.348254166667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45939.348254166667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45939.348254166667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45939.348254166667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45939.348254166667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45939.348254166667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45939.348254166667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45939.348254166667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45939.348254166667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45939.348254166667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45939.348254166667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45939.348254166667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45939.348254166667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45939.348254166667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45939.348254166667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45939.348254166667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45939.348254166667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45939.348254166667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45939.348254166667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45939.348254166667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45939.348254166667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45939.348254166667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45939.348254166667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45939.348254166667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45939.348254166667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45939.348254166667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45939.348254166667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45939.348254166667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45939.348254166667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45939.348254166667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45939.348254166667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45939.348254166667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45939.348254166667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45939.348254166667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45939.348254166667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45939.348254166667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45939.348254166667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45939.348254166667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45939.348254166667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45939.348254166667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45939.348254166667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45939.348254166667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45939.348254166667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45939.348254166667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45939.348254166667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45939.348254166667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45939.348254166667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45939.348254166667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45939.348254166667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45939.348254166667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45939.348254166667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45939.348254166667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45939.348254166667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45939.348254166667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45939.348254166667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45939.348254166667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45939.348254166667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45939.348254166667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45939.348254166667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45939.348254166667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45939.348254166667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45939.348254166667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45939.348254166667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45939.348254166667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45939.348254166667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45939.348254166667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45939.348254166667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45939.348254166667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45939.348254166667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45939.348254166667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45939.348254166667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45939.348254166667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45939.348254166667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45939.348254166667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45939.348254166667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45939.348254166667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45939.348254166667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45939.348254166667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45939.348254166667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45939.348254166667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45939.348254166667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45939.348254166667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45939.348254166667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45939.348254166667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45939.348254166667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45939.348254166667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45939.348254166667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45939.348254166667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45939.348254166667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45939.348254166667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45939.348254166667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45939.348254166667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45939.348254166667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45939.348254166667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45939.348254166667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45939.348254166667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45939.348254166667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45939.348254166667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45939.348254166667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45939.348254166667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45939.348254166667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45939.348254166667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45939.348254166667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45939.348254166667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45939.348254166667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45939.348254166667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45939.348254166667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45939.348254166667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45939.348254166667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45939.348254166667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45939.348254166667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45939.348254166667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45939.348254166667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45939.348254166667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45939.348254166667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45939.348254166667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45939.348254166667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45939.348254166667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45939.348254166667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45939.348254166667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45939.348254166667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45939.348254166667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45939.348254166667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45939.348254166667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45939.348254166667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45939.348254166667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45939.348254166667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45939.348254166667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45939.348254166667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45939.348254166667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45939.348254166667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45939.348254166667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45939.348254166667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45939.348254166667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45939.348254166667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45939.348254166667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45939.348254166667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45939.348254166667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45939.348254166667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45939.348254166667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45939.348254166667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45939.348254166667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45939.348254166667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45939.348254166667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45939.348254166667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45939.348254166667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45939.348254166667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45939.348254166667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45939.348254166667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45939.348254166667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45939.348254166667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45939.348254166667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45939.348254166667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45939.348254166667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45939.348254166667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45939.348254166667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45939.348254166667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45939.348254166667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45939.348254166667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45939.348254166667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45939.348254166667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45939.348254166667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45939.348254166667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45939.348254166667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45939.348254166667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45939.348254166667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45939.348254166667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45939.348254166667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45939.348254166667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45939.348254166667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45939.348254166667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45939.348254166667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45939.348254166667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45939.348254166667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45939.348254166667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45939.348254166667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45939.348254166667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45939.348254166667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45939.348254166667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45939.348254166667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45939.348254166667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45939.348254166667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45939.348254166667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45939.348254166667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45939.348254166667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45939.348254166667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45939.348254166667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45939.348254166667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45939.348254166667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45939.348254166667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45939.348254166667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45939.348254166667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45939.348254166667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45939.348254166667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45939.348254166667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45939.348254166667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45939.348254166667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45939.348254166667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45939.348254166667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45939.348254166667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45939.348254166667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45939.348254166667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45939.348254166667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45939.348254166667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45939.348254166667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45939.348254166667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45939.348254166667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45939.348254166667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45939.348254166667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45939.348254166667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45939.348254166667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45939.348254166667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45939.348254166667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45939.348254166667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45939.348254166667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45939.348254166667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45939.348254166667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45939.348254166667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45939.348254166667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45939.348254166667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45939.348254166667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45939.348254166667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45939.348254166667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45939.348254166667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45939.348254166667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45939.348254166667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45939.348254166667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45939.348254166667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45939.348254166667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45939.348254166667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45939.348254166667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45939.348254166667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45939.348254166667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45939.348254166667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45939.348254166667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45939.348254166667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45939.348254166667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45939.348254166667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45939.348254166667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45939.348254166667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45939.348254166667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45939.348254166667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45939.348254166667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45939.348254166667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45939.348254166667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45939.348254166667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45939.348254166667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45939.348254166667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45939.348254166667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45939.348254166667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45939.348254166667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45939.348254166667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45939.348254166667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45939.348254166667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45939.348254166667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45939.348254166667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45939.348254166667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45939.348254166667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45939.348254166667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45939.348254166667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45939.348254166667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45939.348254166667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45939.348254166667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45939.348254166667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45939.348254166667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45939.348254166667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45939.348254166667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45939.348254166667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45939.348254166667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45939.348254166667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45939.348254166667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45939.348254166667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45939.348254166667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45939.348254166667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45939.348254166667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45939.348254166667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45939.348254166667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45939.348254166667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45939.348254166667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45939.348254166667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45939.348254166667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45939.348254166667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45939.348254166667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45939.348254166667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45939.348254166667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45939.348254166667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45939.348254166667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45939.348254166667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45939.348254166667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45939.348254166667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45939.348254166667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45939.348254166667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45939.348254166667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45939.348254166667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45939.348254166667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45939.348254166667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45939.348254166667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45939.348254166667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45939.348254166667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45939.348254166667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45939.348254166667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45939.348254166667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45939.348254166667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45939.348254166667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45939.348254166667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45939.348254166667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45939.348254166667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45939.348254166667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45939.348254166667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45939.348254166667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45939.348254166667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45939.348254166667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45939.348254166667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45939.348254166667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45939.348254166667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45939.348254166667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45939.348254166667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45939.348254166667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45939.348254166667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45939.348254166667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45939.348254166667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45939.348254166667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45939.348254166667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45939.348254166667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45939.348254166667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45939.348254166667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45939.348254166667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45939.348254166667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45939.348254166667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45939.348254166667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45939.348254166667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45939.348254166667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45939.348254166667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45939.348254166667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45939.348254166667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45939.348254166667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45939.348254166667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45939.348254166667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45939.348254166667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45939.348254166667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45939.348254166667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45939.348254166667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45939.348254166667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45939.348254166667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45939.348254166667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45939.348254166667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45939.348254166667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45939.348254166667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45939.348254166667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45939.348254166667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45939.348254166667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45939.348254166667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45939.348254166667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45939.348254166667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45939.348254166667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45939.348254166667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45939.348254166667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45939.348254166667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45939.348254166667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45939.348254166667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45939.348254166667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45939.348254166667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45939.348254166667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45939.348254166667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45939.348254166667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45939.348254166667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45939.348254166667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45939.348254166667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45939.348254166667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45939.348254166667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45939.348254166667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45939.348254166667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45939.348254166667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45939.348254166667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45939.348254166667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45939.348254166667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45939.348254166667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45939.348254166667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45939.348254166667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45939.348254166667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45939.348254166667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45939.348254166667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45939.348254166667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45939.348254166667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45939.348254166667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45939.348254166667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45939.348254166667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45939.348254166667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45939.348254166667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45939.348254166667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45939.348254166667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45939.348254166667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45939.348254166667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45939.348254166667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45939.348254166667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45939.348254166667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45939.348254166667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45939.348254166667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45939.348254166667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45939.348254166667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45939.348254166667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45939.348254166667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45939.348254166667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45939.348254166667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45939.348254166667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45939.348254166667</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45939.348254166667</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8">
        <f ca="1">IFERROR(NOW()-F2,"")</f>
        <v>47.516193865740206</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39046</v>
      </c>
      <c r="F3" s="38">
        <v>45926.188877314817</v>
      </c>
      <c r="G3" s="168">
        <f t="shared" ref="G3" ca="1" si="0">IFERROR(NOW()-F3,"")</f>
        <v>13.159376736111881</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126" t="s">
        <v>34867</v>
      </c>
      <c r="E4" s="37" t="s">
        <v>38964</v>
      </c>
      <c r="F4" s="38">
        <v>45939.310983796298</v>
      </c>
      <c r="G4" s="39">
        <f t="shared" ref="G4:G26" ca="1" si="1">IFERROR(NOW()-F4,"")</f>
        <v>3.7270254630129784E-2</v>
      </c>
      <c r="H4" s="38">
        <v>45939.305208333331</v>
      </c>
      <c r="I4" s="37" t="str">
        <f>IFERROR(VLOOKUP(D4,DB!A:F,6,0),"")</f>
        <v>Generator-SG</v>
      </c>
      <c r="J4" s="37" t="str">
        <f>IFERROR(VLOOKUP(D4,DB!A:G,7,0),"")</f>
        <v>Vandalized</v>
      </c>
      <c r="K4" s="37" t="s">
        <v>39070</v>
      </c>
      <c r="L4" s="37" t="str">
        <f>IFERROR(VLOOKUP(D4,DB!A:I,9,0),"")</f>
        <v>Latis</v>
      </c>
    </row>
    <row r="5" spans="1:13" ht="15">
      <c r="A5" s="37"/>
      <c r="B5" s="37" t="str">
        <f>IFERROR(VLOOKUP(D5,DB!A:K,11,0),"")</f>
        <v/>
      </c>
      <c r="C5" s="37"/>
      <c r="D5"/>
      <c r="E5" s="37"/>
      <c r="F5" s="38"/>
      <c r="G5" s="39">
        <f t="shared" ca="1" si="1"/>
        <v>45939.348254050929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45939.348254050929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45939.348254050929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45939.348254050929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45939.348254050929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45939.348254050929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45939.348254050929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45939.348254050929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45939.348254050929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45939.348254050929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45939.348254050929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45939.348254050929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45939.348254050929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45939.348254050929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45939.348254050929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45939.348254050929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45939.348254050929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45939.348254050929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45939.348254050929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45939.348254050929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45939.348254050929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45939.348254050929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2">IFERROR(NOW()-F27,"")</f>
        <v>45939.348254050929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45939.348254050929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45939.348254050929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45939.348254050929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45939.348254050929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45939.348254050929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45939.348254050929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45939.348254050929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45939.348254050929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45939.348254050929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45939.348254050929</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2"/>
        <v>45939.348254050929</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2"/>
        <v>45939.348254050929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45939.348254050929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45939.348254050929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45939.348254050929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45939.348254050929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45939.348254050929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45939.348254050929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45939.348254050929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45939.348254050929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45939.348254050929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45939.348254050929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45939.348254050929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45939.348254050929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45939.348254050929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45939.348254050929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45939.348254050929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45939.348254050929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45939.348254050929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45939.348254050929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45939.348254050929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3">IFERROR(NOW()-F59,"")</f>
        <v>45939.348254050929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45939.348254050929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45939.348254050929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45939.348254050929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45939.348254050929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45939.348254050929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45939.348254050929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45939.348254050929</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3"/>
        <v>45939.348254050929</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3"/>
        <v>45939.348254050929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45939.348254050929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45939.348254050929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45939.348254050929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45939.348254050929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45939.348254050929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45939.348254050929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45939.348254050929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45939.348254050929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45939.348254050929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45939.348254050929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45939.348254050929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45939.348254050929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45939.348254050929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45939.348254050929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45939.348254050929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45939.348254050929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45939.348254050929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45939.348254050929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45939.348254050929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45939.348254050929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45939.348254050929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45939.348254050929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4">IFERROR(NOW()-F91,"")</f>
        <v>45939.348254050929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45939.348254050929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45939.348254050929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45939.348254050929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45939.348254050929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45939.348254050929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45939.348254050929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45939.348254050929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45939.348254050929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45939.348254050929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45939.348254050929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45939.348254050929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45939.348254050929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45939.348254050929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45939.348254050929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45939.348254050929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45939.348254050929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45939.348254050929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45939.348254050929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45939.348254050929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45939.348254050929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45939.348254050929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45939.348254050929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45939.348254050929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45939.348254050929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45939.348254050929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45939.348254050929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45939.348254050929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45939.348254050929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45939.348254050929</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4"/>
        <v>45939.348254050929</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6"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12.575406944444694</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45939.348254398152</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5.4672819444458582</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4.4060087962934631</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45939.348254166667</v>
      </c>
      <c r="H6" s="155">
        <v>45937.667847222219</v>
      </c>
      <c r="I6" s="150" t="str">
        <f>IFERROR(VLOOKUP(D6,DB!A:F,6,0),"")</f>
        <v>SCECO</v>
      </c>
      <c r="J6" s="150" t="str">
        <f>IFERROR(VLOOKUP(D6,DB!A:G,7,0),"")</f>
        <v>Weak</v>
      </c>
      <c r="K6" s="156" t="s">
        <v>39077</v>
      </c>
      <c r="L6" s="150" t="str">
        <f>IFERROR(VLOOKUP(D6,DB!A:I,9,0),"")</f>
        <v>Latis</v>
      </c>
    </row>
    <row r="7" spans="1:16383" ht="31.5" customHeight="1">
      <c r="A7" s="161" t="s">
        <v>39078</v>
      </c>
      <c r="B7" s="161" t="str">
        <f>IFERROR(VLOOKUP(D7,DB!A:K,11,0),"")</f>
        <v>R6</v>
      </c>
      <c r="C7" s="161">
        <v>1</v>
      </c>
      <c r="D7" s="150" t="s">
        <v>32810</v>
      </c>
      <c r="E7" s="161" t="s">
        <v>38964</v>
      </c>
      <c r="F7" s="166">
        <v>45939.326979166668</v>
      </c>
      <c r="G7" s="152">
        <f ca="1">IFERROR(NOW()-F7,"-")</f>
        <v>2.1274884260492399E-2</v>
      </c>
      <c r="H7" s="166">
        <v>45939.321215277778</v>
      </c>
      <c r="I7" s="161" t="str">
        <f>IFERROR(VLOOKUP(D7,DB!A:F,6,0),"")</f>
        <v>SCECO</v>
      </c>
      <c r="J7" s="161" t="str">
        <f>IFERROR(VLOOKUP(D7,DB!A:G,7,0),"")</f>
        <v>Dead+No BB Design</v>
      </c>
      <c r="K7" s="161" t="s">
        <v>39079</v>
      </c>
      <c r="L7" s="161" t="str">
        <f>IFERROR(VLOOKUP(D7,DB!A:I,9,0),"")</f>
        <v>Latis</v>
      </c>
    </row>
    <row r="8" spans="1:16383" ht="31.5" customHeight="1">
      <c r="A8" s="161"/>
      <c r="B8" s="161" t="str">
        <f>IFERROR(VLOOKUP(D8,DB!A:K,11,0),"")</f>
        <v/>
      </c>
      <c r="C8" s="161"/>
      <c r="D8" s="160"/>
      <c r="E8" s="161"/>
      <c r="F8" s="161"/>
      <c r="G8" s="152">
        <f ca="1">IFERROR(NOW()-F8,"-")</f>
        <v>45939.348254050929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45939.348254050929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45939.348254050929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45939.348254050929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45939.348254050929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45939.348254050929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45939.348254050929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45939.348254050929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45939.348254050929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45939.348254050929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45939.348254050929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45939.348254050929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45939.348254166667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45939.348254166667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45939.348254166667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45939.348254166667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45939.348254166667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45939.348254166667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45939.348254166667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45939.348254166667</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45939.348254166667</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45939.348254166667</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45939.348254166667</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45939.348254166667</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45939.348254166667</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45939.348254166667</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45939.348254398152</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45939.348254398152</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45939.348254398152</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45939.348254398152</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45939.348254398152</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45939.348254398152</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45939.348254398152</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45939.348254398152</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45939.348254398152</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45939.348254398152</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45939.348254398152</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45939.348254398152</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45939.348254398152</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45939.348254398152</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45939.348254398152</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45939.348254398152</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45939.348254398152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45939.348254398152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45939.348254398152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45939.348254398152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45939.348254398152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45939.348254398152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45939.348254398152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45939.348254398152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45939.348254398152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45939.348254398152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45939.348254398152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45939.348254398152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45939.348254398152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45939.348254398152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45939.348254398152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45939.348254398152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45939.348254398152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45939.348254398152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45939.348254398152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45939.348254398152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45939.348254398152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45939.348254398152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45939.348254398152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45939.348254398152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45939.348254398152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45939.348254398152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45939.348254398152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45939.348254398152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45939.348254398152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45939.348254398152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45939.348254398152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45939.348254398152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45939.348254398152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45939.348254398152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45939.348254398152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45939.348254398152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45939.348254398152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45939.348254398152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45939.348254398152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45939.348254398152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45939.348254398152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45939.348254398152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45939.348254398152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45939.348254398152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45939.348254398152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45939.348254398152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45939.348254398152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45939.348254398152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45939.348254398152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45939.348254398152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45939.348254398152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45939.348254398152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45939.348254398152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45939.348254398152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45939.348254398152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45939.348254398152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45939.348254398152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45939.348254398152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45939.348254398152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45939.348254398152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45939.348254398152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45939.348254398152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45939.348254398152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45939.348254398152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45939.348254398152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45939.348254398152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45939.348254398152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45939.348254398152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45939.348254398152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45939.348254398152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45939.348254398152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45939.348254398152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45939.348254398152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45939.348254398152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45939.348254398152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45939.348254398152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45939.348254398152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45939.348254398152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45939.348254398152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45939.348254398152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45939.348254398152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45939.348254398152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45939.348254398152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45939.348254398152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45939.348254398152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45939.348254398152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45939.348254398152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45939.348254398152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45939.348254398152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45939.348254398152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45939.348254398152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45939.348254398152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45939.348254398152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45939.348254398152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45939.348254398152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45939.348254398152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45939.348254398152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45939.348254398152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45939.348254398152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45939.348254398152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45939.348254398152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45939.348254398152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45939.348254398152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45939.348254398152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45939.348254398152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45939.348254398152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45939.348254398152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45939.348254398152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45939.348254398152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45939.348254398152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45939.348254398152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45939.348254398152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45939.348254398152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45939.348254398152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45939.348254398152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45939.348254398152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45939.348254398152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45939.348254398152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45939.348254398152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45939.348254398152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45939.348254398152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45939.348254398152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45939.348254398152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45939.348254398152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45939.348254398152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45939.348254398152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45939.348254398152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45939.348254398152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45939.348254398152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45939.348254398152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45939.348254398152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45939.348254398152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45939.348254398152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45939.348254398152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45939.348254398152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45939.348254398152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45939.348254398152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45939.348254398152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45939.348254398152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45939.348254398152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45939.348254398152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45939.348254398152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45939.348254398152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45939.348254398152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45939.348254398152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45939.348254398152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45939.348254398152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45939.348254398152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45939.348254398152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45939.348254398152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45939.348254398152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45939.348254398152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45939.348254398152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45939.348254398152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45939.348254398152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45939.348254398152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45939.348254398152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45939.348254398152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45939.348254398152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45939.348254398152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45939.348254398152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45939.348254398152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45939.348254398152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45939.348254398152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45939.348254398152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45939.348254398152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45939.348254398152</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