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84" documentId="13_ncr:1_{F6CB121F-512D-4AA6-A0C1-0FB36C537598}" xr6:coauthVersionLast="47" xr6:coauthVersionMax="47" xr10:uidLastSave="{314C1A73-4CE9-4188-A77F-449AC55EBF4E}"/>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<sst xmlns="http://schemas.openxmlformats.org/spreadsheetml/2006/main" count="178588" uniqueCount="39079">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</sst>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4" sqref="A4:XFD4"/>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279.01079629629385</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0.89867824073735392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45941.95922222222</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45941.95922222222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45941.95922222222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45941.95922222222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45941.95922222222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45941.95922222222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45941.95922222222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45941.95922222222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45941.95922222222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45941.95922222222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45941.95922222222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45941.95922222222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45941.95922222222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45941.95922222222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45941.95922222222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45941.95922222222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45941.95922222222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45941.95922222222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45941.95922222222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45941.95922222222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45941.95922222222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45941.95922222222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45941.95922222222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45941.95922222222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45941.95922222222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45941.95922222222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45941.95922222222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45941.95922222222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45941.95922222222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45941.95922222222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45941.95922222222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45941.95922222222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45941.95922222222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45941.95922222222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45941.95922222222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45941.95922222222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45941.95922222222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45941.95922222222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45941.95922222222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45941.95922222222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45941.95922222222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45941.95922222222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45941.95922222222</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0C3D6FE1-CD25-4ACE-B574-D0446627952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135.23213888888858</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116.95938425925851</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45941.95922222222</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0.2610740740710753</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0.2298240740710753</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2.4615740738227032E-2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45941.95922222222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45941.95922222222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45941.95922222222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45941.95922222222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45941.95922222222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45941.95922222222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45941.95922222222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45941.95922222222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45941.95922222222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45941.95922222222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45941.95922222222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45941.95922222222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45941.95922222222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45941.95922222222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45941.95922222222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45941.95922222222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45941.95922222222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45941.95922222222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45941.95922222222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45941.95922222222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45941.95922222222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45941.95922222222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45941.95922222222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45941.95922222222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45941.95922222222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45941.95922222222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45941.95922222222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45941.95922222222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45941.95922222222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45941.95922222222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45941.95922222222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45941.95922222222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45941.95922222222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45941.95922222222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45941.95922222222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45941.95922222222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45941.95922222222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45941.95922222222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45941.95922222222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45941.95922222222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45941.95922222222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45941.95922222222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45941.95922222222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45941.95922222222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45941.95922222222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45941.95922222222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45941.95922222222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45941.95922222222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45941.95922222222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45941.95922222222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45941.95922222222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45941.95922222222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45941.95922222222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45941.95922222222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45941.95922222222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45941.95922222222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45941.95922222222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45941.95922222222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45941.95922222222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45941.95922222222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45941.95922222222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45941.95922222222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45941.95922222222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45941.95922222222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45941.95922222222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45941.95922222222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45941.95922222222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45941.95922222222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45941.95922222222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45941.95922222222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45941.95922222222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45941.95922222222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45941.95922222222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45941.95922222222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45941.95922222222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45941.95922222222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45941.95922222222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45941.95922222222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45941.95922222222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45941.95922222222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45941.95922222222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45941.95922222222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45941.95922222222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45941.95922222222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45941.95922222222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45941.95922222222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45941.95922222222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45941.95922222222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45941.95922222222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45941.95922222222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45941.95922222222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45941.95922222222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45941.95922222222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45941.95922222222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45941.95922222222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45941.95922222222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45941.95922222222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45941.95922222222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45941.95922222222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45941.95922222222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45941.95922222222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45941.95922222222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45941.95922222222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45941.95922222222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45941.95922222222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45941.95922222222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45941.95922222222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45941.95922222222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45941.95922222222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45941.95922222222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45941.95922222222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45941.95922222222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45941.95922222222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45941.95922222222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45941.95922222222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45941.95922222222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45941.95922222222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45941.95922222222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45941.95922222222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45941.95922222222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45941.95922222222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45941.95922222222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45941.95922222222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45941.95922222222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45941.95922222222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45941.95922222222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45941.95922222222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45941.95922222222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45941.95922222222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45941.95922222222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45941.95922222222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45941.95922222222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45941.95922222222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45941.95922222222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45941.95922222222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45941.95922222222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45941.95922222222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45941.95922222222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45941.95922222222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45941.95922222222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45941.95922222222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45941.95922222222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45941.95922222222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45941.95922222222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45941.95922222222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45941.95922222222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45941.95922222222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45941.95922222222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45941.95922222222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45941.95922222222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45941.95922222222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45941.95922222222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45941.95922222222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45941.95922222222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45941.95922222222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45941.95922222222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45941.95922222222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45941.95922222222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45941.95922222222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45941.95922222222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45941.95922222222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45941.95922222222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45941.95922222222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45941.95922222222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45941.95922222222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45941.95922222222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45941.95922222222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45941.95922222222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45941.95922222222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45941.95922222222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45941.95922222222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45941.95922222222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45941.95922222222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45941.95922222222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45941.95922222222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45941.95922222222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45941.95922222222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45941.95922222222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45941.95922222222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45941.95922222222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45941.95922222222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45941.95922222222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45941.95922222222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45941.95922222222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45941.95922222222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45941.95922222222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45941.95922222222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45941.95922222222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45941.95922222222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45941.95922222222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45941.95922222222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45941.95922222222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45941.95922222222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45941.95922222222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45941.95922222222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45941.95922222222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45941.95922222222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45941.95922222222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45941.95922222222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45941.95922222222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45941.95922222222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45941.95922222222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45941.95922222222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45941.95922222222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45941.95922222222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45941.95922222222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45941.95922222222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45941.95922222222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45941.95922222222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45941.95922222222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45941.95922222222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45941.95922222222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45941.95922222222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45941.95922222222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45941.95922222222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45941.95922222222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45941.95922222222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45941.95922222222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45941.95922222222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45941.95922222222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45941.95922222222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45941.95922222222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45941.95922222222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45941.95922222222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45941.95922222222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45941.95922222222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45941.95922222222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45941.95922222222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45941.95922222222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45941.95922222222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45941.95922222222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45941.95922222222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45941.95922222222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45941.95922222222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45941.95922222222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45941.95922222222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45941.95922222222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45941.95922222222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45941.95922222222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45941.95922222222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45941.95922222222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45941.95922222222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45941.95922222222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45941.95922222222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45941.95922222222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45941.95922222222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45941.95922222222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45941.95922222222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45941.95922222222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45941.95922222222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45941.95922222222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45941.95922222222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45941.95922222222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45941.95922222222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45941.95922222222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45941.95922222222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45941.95922222222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45941.95922222222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45941.95922222222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45941.95922222222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45941.95922222222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45941.95922222222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45941.95922222222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45941.95922222222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45941.95922222222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45941.95922222222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45941.95922222222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45941.95922222222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45941.95922222222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45941.95922222222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45941.95922222222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45941.95922222222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45941.95922222222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45941.95922222222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45941.95922222222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45941.95922222222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45941.95922222222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45941.95922222222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45941.95922222222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45941.95922222222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45941.95922222222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45941.95922222222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45941.95922222222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45941.95922222222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45941.95922222222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45941.95922222222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45941.95922222222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45941.95922222222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45941.95922222222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45941.95922222222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45941.95922222222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45941.95922222222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45941.95922222222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45941.95922222222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45941.95922222222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45941.95922222222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45941.95922222222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45941.95922222222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45941.95922222222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45941.95922222222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45941.95922222222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45941.95922222222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45941.95922222222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45941.95922222222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45941.95922222222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45941.95922222222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45941.95922222222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45941.95922222222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45941.95922222222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45941.95922222222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45941.95922222222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45941.95922222222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45941.95922222222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45941.95922222222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45941.95922222222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45941.95922222222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45941.95922222222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45941.95922222222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45941.95922222222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45941.95922222222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45941.95922222222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45941.95922222222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45941.95922222222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45941.95922222222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45941.95922222222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45941.95922222222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45941.95922222222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45941.95922222222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45941.95922222222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45941.95922222222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45941.95922222222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45941.95922222222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45941.95922222222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45941.95922222222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45941.95922222222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45941.95922222222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45941.95922222222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45941.95922222222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45941.95922222222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45941.95922222222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45941.95922222222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45941.95922222222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45941.95922222222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45941.95922222222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45941.95922222222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45941.95922222222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45941.95922222222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45941.95922222222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45941.95922222222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45941.95922222222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45941.95922222222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45941.95922222222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45941.95922222222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45941.95922222222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45941.95922222222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45941.95922222222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45941.95922222222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45941.95922222222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45941.95922222222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45941.95922222222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45941.95922222222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45941.95922222222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45941.95922222222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45941.95922222222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45941.95922222222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45941.95922222222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45941.95922222222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45941.95922222222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45941.95922222222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45941.95922222222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45941.95922222222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45941.95922222222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45941.95922222222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45941.95922222222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45941.95922222222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45941.95922222222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45941.95922222222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45941.95922222222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45941.95922222222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45941.95922222222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45941.95922222222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45941.95922222222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45941.95922222222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45941.95922222222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45941.95922222222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45941.95922222222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45941.95922222222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45941.95922222222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45941.95922222222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45941.95922222222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45941.95922222222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45941.95922222222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45941.95922222222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45941.95922222222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45941.95922222222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45941.95922222222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45941.95922222222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45941.95922222222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45941.95922222222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45941.95922222222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45941.95922222222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45941.95922222222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45941.95922222222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45941.95922222222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45941.95922222222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45941.95922222222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45941.95922222222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45941.95922222222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45941.95922222222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45941.95922222222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45941.95922222222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45941.95922222222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45941.95922222222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45941.95922222222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45941.95922222222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45941.95922222222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45941.95922222222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45941.95922222222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45941.95922222222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45941.95922222222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45941.95922222222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45941.95922222222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45941.95922222222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45941.95922222222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45941.95922222222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45941.95922222222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45941.95922222222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45941.95922222222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45941.95922222222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45941.95922222222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45941.95922222222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45941.95922222222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45941.95922222222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45941.95922222222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45941.95922222222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45941.95922222222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45941.95922222222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45941.95922222222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45941.95922222222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45941.95922222222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45941.95922222222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45941.95922222222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45941.95922222222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45941.95922222222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45941.95922222222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45941.95922222222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45941.95922222222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45941.95922222222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45941.95922222222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45941.95922222222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45941.95922222222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45941.95922222222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45941.95922222222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45941.95922222222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45941.95922222222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45941.95922222222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45941.95922222222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45941.95922222222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45941.95922222222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45941.95922222222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45941.95922222222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45941.95922222222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45941.95922222222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45941.95922222222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45941.95922222222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45941.95922222222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45941.95922222222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45941.95922222222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45941.95922222222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45941.95922222222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45941.95922222222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45941.95922222222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45941.95922222222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45941.95922222222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45941.95922222222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45941.95922222222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45941.95922222222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45941.95922222222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45941.95922222222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45941.95922222222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45941.95922222222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45941.95922222222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45941.95922222222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45941.95922222222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45941.95922222222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45941.95922222222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45941.95922222222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45941.95922222222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45941.95922222222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45941.95922222222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45941.95922222222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45941.95922222222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45941.95922222222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45941.95922222222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45941.95922222222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45941.95922222222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45941.95922222222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45941.95922222222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45941.95922222222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45941.95922222222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45941.95922222222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45941.95922222222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45941.95922222222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45941.95922222222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45941.95922222222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45941.95922222222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45941.95922222222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45941.95922222222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45941.95922222222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45941.95922222222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45941.95922222222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45941.95922222222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45941.95922222222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45941.95922222222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45941.95922222222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45941.95922222222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45941.95922222222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45941.95922222222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45941.95922222222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45941.95922222222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45941.95922222222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45941.95922222222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45941.95922222222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45941.95922222222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45941.95922222222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45941.95922222222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45941.95922222222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45941.95922222222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45941.95922222222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45941.95922222222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45941.95922222222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45941.95922222222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45941.95922222222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45941.95922222222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45941.95922222222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45941.95922222222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45941.95922222222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45941.95922222222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45941.95922222222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45941.95922222222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45941.95922222222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45941.95922222222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45941.95922222222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45941.95922222222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45941.95922222222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45941.95922222222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45941.95922222222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45941.95922222222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45941.95922222222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45941.95922222222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45941.95922222222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45941.95922222222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45941.95922222222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45941.95922222222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45941.95922222222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45941.95922222222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45941.95922222222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45941.95922222222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45941.95922222222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45941.95922222222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45941.95922222222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45941.95922222222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45941.95922222222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45941.95922222222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45941.95922222222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45941.95922222222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45941.95922222222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45941.95922222222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45941.95922222222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45941.95922222222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45941.95922222222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45941.95922222222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45941.95922222222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45941.95922222222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45941.95922222222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45941.95922222222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45941.95922222222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45941.95922222222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45941.95922222222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45941.95922222222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45941.95922222222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45941.95922222222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45941.95922222222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45941.95922222222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45941.95922222222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45941.95922222222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45941.95922222222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45941.95922222222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45941.95922222222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45941.95922222222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45941.95922222222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45941.95922222222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45941.95922222222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45941.95922222222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45941.95922222222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45941.95922222222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45941.95922222222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45941.95922222222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45941.95922222222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45941.95922222222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45941.95922222222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45941.95922222222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45941.95922222222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45941.95922222222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45941.95922222222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45941.95922222222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45941.95922222222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45941.95922222222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45941.95922222222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45941.95922222222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45941.95922222222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45941.95922222222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45941.95922222222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45941.95922222222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45941.95922222222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45941.95922222222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45941.95922222222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45941.95922222222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45941.95922222222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45941.95922222222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45941.95922222222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45941.95922222222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45941.95922222222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45941.95922222222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45941.95922222222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45941.95922222222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45941.95922222222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45941.95922222222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45941.95922222222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45941.95922222222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45941.95922222222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45941.95922222222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45941.95922222222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45941.95922222222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45941.95922222222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45941.95922222222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45941.95922222222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45941.95922222222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45941.95922222222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45941.95922222222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45941.95922222222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45941.95922222222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45941.95922222222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45941.95922222222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45941.95922222222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45941.95922222222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45941.95922222222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45941.95922222222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45941.95922222222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45941.95922222222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45941.95922222222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45941.95922222222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45941.95922222222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45941.95922222222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45941.95922222222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45941.95922222222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45941.95922222222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45941.95922222222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45941.95922222222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45941.95922222222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45941.95922222222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45941.95922222222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45941.95922222222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45941.95922222222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45941.95922222222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45941.95922222222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45941.95922222222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45941.95922222222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45941.95922222222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45941.95922222222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45941.95922222222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45941.95922222222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45941.95922222222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45941.95922222222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45941.95922222222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45941.95922222222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45941.95922222222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45941.95922222222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45941.95922222222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45941.95922222222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45941.95922222222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45941.95922222222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45941.95922222222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45941.95922222222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45941.95922222222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45941.95922222222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45941.95922222222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45941.95922222222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45941.95922222222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45941.95922222222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45941.95922222222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45941.95922222222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45941.95922222222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45941.95922222222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45941.95922222222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45941.95922222222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45941.95922222222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45941.95922222222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45941.95922222222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45941.95922222222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45941.95922222222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45941.95922222222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45941.95922222222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45941.95922222222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45941.95922222222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45941.95922222222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45941.95922222222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45941.95922222222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45941.95922222222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45941.95922222222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45941.95922222222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45941.95922222222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45941.95922222222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45941.95922222222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45941.95922222222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45941.95922222222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45941.95922222222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45941.95922222222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45941.95922222222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45941.95922222222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45941.95922222222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45941.95922222222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45941.95922222222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45941.95922222222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45941.95922222222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45941.95922222222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45941.95922222222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45941.95922222222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45941.95922222222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45941.95922222222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45941.95922222222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45941.95922222222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45941.95922222222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45941.95922222222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45941.95922222222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45941.95922222222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45941.95922222222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45941.95922222222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45941.95922222222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45941.95922222222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45941.95922222222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45941.95922222222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45941.95922222222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45941.95922222222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45941.95922222222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45941.95922222222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45941.95922222222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45941.95922222222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45941.95922222222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45941.95922222222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45941.95922222222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45941.95922222222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45941.95922222222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45941.95922222222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45941.95922222222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45941.95922222222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45941.95922222222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45941.95922222222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45941.95922222222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45941.95922222222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45941.95922222222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45941.95922222222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45941.95922222222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45941.95922222222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45941.95922222222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45941.95922222222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45941.95922222222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45941.95922222222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45941.95922222222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45941.95922222222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45941.95922222222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45941.95922222222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45941.95922222222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45941.95922222222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45941.95922222222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45941.95922222222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45941.95922222222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45941.95922222222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45941.95922222222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45941.95922222222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45941.95922222222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45941.95922222222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45941.95922222222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45941.95922222222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45941.95922222222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45941.95922222222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45941.95922222222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45941.95922222222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45941.95922222222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45941.95922222222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45941.95922222222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45941.95922222222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45941.95922222222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45941.95922222222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45941.95922222222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45941.95922222222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45941.95922222222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45941.95922222222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45941.95922222222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45941.95922222222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45941.95922222222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45941.95922222222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45941.95922222222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45941.95922222222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45941.95922222222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45941.95922222222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45941.95922222222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45941.95922222222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45941.95922222222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45941.95922222222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45941.95922222222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45941.95922222222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45941.95922222222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45941.95922222222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45941.95922222222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45941.95922222222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45941.95922222222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45941.95922222222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45941.95922222222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45941.95922222222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45941.95922222222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45941.95922222222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45941.95922222222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45941.95922222222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45941.95922222222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45941.95922222222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45941.95922222222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45941.95922222222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45941.95922222222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45941.95922222222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45941.95922222222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45941.95922222222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45941.95922222222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45941.95922222222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45941.95922222222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45941.95922222222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45941.95922222222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45941.95922222222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45941.95922222222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45941.95922222222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45941.95922222222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45941.95922222222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45941.95922222222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45941.95922222222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45941.95922222222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45941.95922222222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45941.95922222222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45941.95922222222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45941.95922222222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45941.95922222222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45941.95922222222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45941.95922222222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45941.95922222222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45941.95922222222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45941.95922222222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45941.95922222222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45941.95922222222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45941.95922222222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45941.95922222222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45941.95922222222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45941.95922222222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45941.95922222222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45941.95922222222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45941.95922222222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45941.95922222222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45941.95922222222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45941.95922222222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45941.95922222222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45941.95922222222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45941.95922222222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45941.95922222222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45941.95922222222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45941.95922222222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45941.95922222222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45941.95922222222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45941.95922222222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45941.95922222222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45941.95922222222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45941.95922222222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45941.95922222222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45941.95922222222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45941.95922222222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45941.95922222222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45941.95922222222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45941.95922222222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45941.95922222222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45941.95922222222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45941.95922222222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45941.95922222222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45941.95922222222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45941.95922222222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45941.95922222222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45941.95922222222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45941.95922222222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45941.95922222222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45941.95922222222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45941.95922222222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45941.95922222222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45941.95922222222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45941.95922222222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45941.95922222222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45941.95922222222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45941.95922222222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45941.95922222222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45941.95922222222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45941.95922222222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45941.95922222222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45941.95922222222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45941.95922222222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45941.95922222222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45941.95922222222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45941.95922222222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45941.95922222222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45941.95922222222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45941.95922222222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45941.95922222222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45941.95922222222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45941.95922222222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45941.95922222222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45941.95922222222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45941.95922222222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45941.95922222222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45941.95922222222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45941.95922222222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45941.95922222222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45941.95922222222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45941.95922222222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45941.95922222222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45941.95922222222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45941.95922222222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45941.95922222222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45941.95922222222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45941.95922222222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45941.95922222222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45941.95922222222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45941.95922222222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45941.95922222222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45941.95922222222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45941.95922222222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45941.95922222222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45941.95922222222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45941.95922222222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45941.95922222222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45941.95922222222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45941.95922222222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45941.95922222222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45941.95922222222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45941.95922222222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45941.95922222222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45941.95922222222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45941.95922222222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45941.95922222222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45941.95922222222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45941.95922222222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45941.95922222222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45941.95922222222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45941.95922222222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45941.95922222222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45941.95922222222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45941.95922222222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45941.95922222222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45941.95922222222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45941.95922222222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45941.95922222222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45941.95922222222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45941.95922222222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45941.95922222222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45941.95922222222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45941.95922222222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45941.95922222222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45941.95922222222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45941.95922222222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45941.95922222222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45941.95922222222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45941.95922222222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45941.95922222222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45941.95922222222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45941.95922222222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45941.95922222222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45941.95922222222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45941.95922222222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45941.95922222222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45941.95922222222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45941.95922222222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45941.95922222222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45941.95922222222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45941.95922222222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45941.95922222222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45941.95922222222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45941.95922222222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45941.95922222222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45941.95922222222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45941.95922222222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45941.95922222222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45941.95922222222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45941.95922222222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45941.95922222222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45941.95922222222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45941.95922222222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45941.95922222222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45941.95922222222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45941.95922222222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45941.95922222222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45941.95922222222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45941.95922222222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45941.95922222222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45941.95922222222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45941.95922222222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45941.95922222222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45941.95922222222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45941.95922222222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45941.95922222222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45941.95922222222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45941.95922222222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45941.95922222222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45941.95922222222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45941.95922222222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45941.95922222222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45941.95922222222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45941.95922222222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45941.95922222222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45941.95922222222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45941.95922222222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45941.95922222222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45941.95922222222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45941.95922222222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45941.95922222222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45941.95922222222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45941.95922222222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45941.95922222222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45941.95922222222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45941.95922222222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45941.95922222222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45941.95922222222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45941.95922222222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45941.95922222222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45941.95922222222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45941.95922222222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45941.95922222222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45941.95922222222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45941.95922222222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45941.95922222222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45941.95922222222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45941.95922222222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45941.95922222222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45941.95922222222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45941.95922222222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45941.95922222222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45941.95922222222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45941.95922222222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45941.95922222222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45941.95922222222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45941.95922222222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45941.95922222222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45941.95922222222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45941.95922222222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45941.95922222222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45941.95922222222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45941.95922222222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45941.95922222222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45941.95922222222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45941.95922222222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45941.95922222222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45941.95922222222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45941.95922222222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45941.95922222222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45941.95922222222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45941.95922222222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45941.95922222222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45941.95922222222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45941.95922222222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45941.95922222222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45941.95922222222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45941.95922222222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45941.95922222222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45941.95922222222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45941.95922222222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45941.95922222222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45941.95922222222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45941.95922222222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45941.95922222222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45941.95922222222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45941.95922222222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45941.95922222222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45941.95922222222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45941.95922222222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45941.95922222222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45941.95922222222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45941.95922222222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45941.95922222222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45941.95922222222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45941.95922222222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45941.95922222222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45941.95922222222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45941.95922222222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45941.95922222222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45941.95922222222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45941.95922222222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45941.95922222222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45941.95922222222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45941.95922222222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45941.95922222222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45941.95922222222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45941.95922222222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45941.95922222222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45941.95922222222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45941.95922222222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45941.95922222222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45941.95922222222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45941.95922222222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45941.95922222222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45941.95922222222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45941.95922222222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45941.95922222222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45941.95922222222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45941.95922222222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45941.95922222222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45941.95922222222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45941.95922222222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45941.95922222222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45941.95922222222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45941.95922222222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45941.95922222222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45941.95922222222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45941.95922222222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45941.95922222222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45941.95922222222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45941.95922222222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45941.95922222222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45941.95922222222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45941.95922222222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45941.95922222222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45941.95922222222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45941.95922222222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45941.95922222222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45941.95922222222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45941.95922222222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45941.95922222222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45941.95922222222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45941.95922222222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45941.95922222222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45941.95922222222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45941.95922222222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45941.95922222222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45941.95922222222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45941.95922222222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45941.95922222222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45941.95922222222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45941.95922222222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45941.95922222222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45941.95922222222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45941.95922222222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45941.95922222222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45941.95922222222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45941.95922222222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45941.95922222222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45941.95922222222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45941.95922222222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45941.95922222222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45941.95922222222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45941.95922222222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45941.95922222222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45941.95922222222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45941.95922222222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45941.95922222222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45941.95922222222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45941.95922222222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45941.95922222222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45941.95922222222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45941.95922222222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45941.95922222222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45941.95922222222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45941.95922222222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45941.95922222222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45941.95922222222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45941.95922222222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45941.95922222222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45941.95922222222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45941.95922222222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45941.95922222222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45941.95922222222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45941.95922222222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45941.95922222222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45941.95922222222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45941.95922222222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45941.95922222222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45941.95922222222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45941.95922222222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45941.95922222222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45941.95922222222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45941.95922222222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45941.95922222222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45941.95922222222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45941.95922222222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45941.95922222222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45941.95922222222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45941.95922222222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45941.95922222222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45941.95922222222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45941.95922222222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45941.95922222222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45941.95922222222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45941.95922222222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45941.95922222222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45941.95922222222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45941.95922222222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45941.95922222222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45941.95922222222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45941.95922222222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45941.95922222222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45941.95922222222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45941.95922222222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45941.95922222222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45941.95922222222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45941.95922222222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45941.95922222222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45941.95922222222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45941.95922222222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45941.95922222222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45941.95922222222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45941.95922222222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45941.95922222222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45941.95922222222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45941.95922222222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45941.95922222222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45941.95922222222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45941.95922222222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45941.95922222222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45941.95922222222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45941.95922222222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45941.95922222222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45941.95922222222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45941.95922222222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45941.95922222222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45941.95922222222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45941.95922222222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45941.95922222222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45941.95922222222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45941.95922222222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45941.95922222222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45941.95922222222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45941.95922222222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45941.95922222222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45941.95922222222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45941.95922222222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45941.95922222222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45941.95922222222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45941.95922222222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45941.95922222222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45941.95922222222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45941.95922222222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45941.95922222222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45941.95922222222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45941.95922222222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45941.95922222222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45941.95922222222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45941.95922222222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45941.95922222222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45941.95922222222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45941.95922222222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45941.95922222222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45941.95922222222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45941.95922222222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45941.95922222222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45941.95922222222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45941.95922222222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45941.95922222222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45941.95922222222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45941.95922222222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45941.95922222222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45941.95922222222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45941.95922222222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45941.95922222222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45941.95922222222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45941.95922222222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45941.95922222222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45941.95922222222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45941.95922222222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45941.95922222222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45941.95922222222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45941.95922222222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45941.95922222222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45941.95922222222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45941.95922222222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45941.95922222222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45941.95922222222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45941.95922222222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45941.95922222222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45941.95922222222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45941.95922222222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45941.95922222222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45941.95922222222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45941.95922222222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45941.95922222222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45941.95922222222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45941.95922222222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45941.95922222222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45941.95922222222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45941.95922222222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45941.95922222222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45941.95922222222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45941.95922222222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45941.95922222222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45941.95922222222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45941.95922222222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45941.95922222222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45941.95922222222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45941.95922222222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45941.95922222222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45941.95922222222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45941.95922222222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45941.95922222222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45941.95922222222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45941.95922222222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45941.95922222222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45941.95922222222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45941.95922222222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45941.95922222222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45941.95922222222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45941.95922222222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45941.95922222222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45941.95922222222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45941.95922222222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45941.95922222222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45941.95922222222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45941.95922222222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45941.95922222222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45941.95922222222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45941.95922222222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45941.95922222222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45941.95922222222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45941.95922222222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45941.95922222222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45941.95922222222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45941.95922222222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45941.95922222222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45941.95922222222</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C14" sqref="C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238.47850462962379</v>
      </c>
      <c r="H2" s="102">
        <v>45703.474768518521</v>
      </c>
      <c r="I2" s="99" t="str">
        <f>IFERROR(VLOOKUP(D2,DB!A:F,6,0),"")</f>
        <v>SCECO</v>
      </c>
      <c r="J2" s="99" t="str">
        <f>IFERROR(VLOOKUP(D2,DB!A:G,7,0),"")</f>
        <v>Dead</v>
      </c>
      <c r="K2" s="104" t="s">
        <v>39062</v>
      </c>
      <c r="L2" s="96" t="str">
        <f>IFERROR(VLOOKUP(D2,DB!A:I,9,0),"")</f>
        <v>Latis</v>
      </c>
    </row>
    <row r="3" spans="1:16" ht="15" customHeight="1">
      <c r="A3" s="124"/>
      <c r="B3" s="124" t="str">
        <f>IFERROR(VLOOKUP(D3,DB!A:K,11,0),"")</f>
        <v/>
      </c>
      <c r="C3" s="125"/>
      <c r="D3" s="96"/>
      <c r="E3" s="101"/>
      <c r="F3" s="128"/>
      <c r="G3" s="129">
        <f ca="1">IFERROR(NOW()-F3,"")</f>
        <v>45941.95922222222</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45941.95922222222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45941.95922222222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45941.95922222222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45941.95922222222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45941.95922222222</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45941.95922222222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45941.95922222222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45941.95922222222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45941.95922222222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45941.95922222222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45941.95922222222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45941.95922222222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45941.95922222222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45941.95922222222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45941.95922222222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45941.95922222222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45941.95922222222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45941.95922222222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45941.95922222222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45941.95922222222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45941.95922222222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45941.95922222222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45941.95922222222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45941.95922222222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45941.95922222222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45941.95922222222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45941.95922222222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45941.95922222222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45941.95922222222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45941.95922222222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45941.95922222222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45941.95922222222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45941.95922222222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45941.95922222222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45941.95922222222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45941.95922222222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45941.95922222222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45941.95922222222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45941.95922222222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45941.95922222222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45941.95922222222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45941.95922222222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45941.95922222222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45941.95922222222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45941.95922222222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45941.95922222222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45941.95922222222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45941.95922222222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45941.95922222222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45941.95922222222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45941.95922222222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45941.95922222222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45941.95922222222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45941.95922222222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45941.95922222222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45941.95922222222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45941.95922222222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45941.95922222222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45941.95922222222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45941.95922222222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45941.95922222222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45941.95922222222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45941.95922222222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45941.95922222222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45941.95922222222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45941.95922222222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45941.95922222222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45941.95922222222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45941.95922222222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45941.95922222222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45941.95922222222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45941.95922222222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45941.95922222222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45941.95922222222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45941.95922222222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45941.95922222222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45941.95922222222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45941.95922222222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45941.95922222222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45941.95922222222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45941.95922222222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45941.95922222222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45941.95922222222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45941.95922222222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45941.95922222222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45941.95922222222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45941.95922222222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45941.95922222222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45941.95922222222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45941.95922222222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45941.95922222222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45941.95922222222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45941.95922222222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45941.95922222222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45941.95922222222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45941.95922222222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45941.95922222222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45941.95922222222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45941.95922222222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45941.95922222222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45941.95922222222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45941.95922222222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45941.95922222222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45941.95922222222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45941.95922222222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45941.95922222222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45941.95922222222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45941.95922222222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45941.95922222222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45941.95922222222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45941.95922222222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45941.95922222222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45941.95922222222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45941.95922222222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45941.95922222222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45941.95922222222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45941.95922222222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45941.95922222222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45941.95922222222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45941.95922222222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45941.95922222222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45941.95922222222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45941.95922222222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45941.95922222222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45941.95922222222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45941.95922222222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45941.95922222222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45941.95922222222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45941.95922222222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45941.95922222222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45941.95922222222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45941.95922222222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45941.95922222222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45941.95922222222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45941.95922222222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45941.95922222222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45941.95922222222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45941.95922222222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45941.95922222222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45941.95922222222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45941.95922222222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45941.95922222222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45941.95922222222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45941.95922222222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45941.95922222222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45941.95922222222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45941.95922222222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45941.95922222222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45941.95922222222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45941.95922222222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45941.95922222222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45941.95922222222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45941.95922222222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45941.95922222222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45941.95922222222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45941.95922222222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45941.95922222222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45941.95922222222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45941.95922222222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45941.95922222222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45941.95922222222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45941.95922222222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45941.95922222222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45941.95922222222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45941.95922222222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45941.95922222222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45941.95922222222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45941.95922222222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45941.95922222222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45941.95922222222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45941.95922222222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45941.95922222222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45941.95922222222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45941.95922222222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45941.95922222222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45941.95922222222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45941.95922222222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45941.95922222222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45941.95922222222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45941.95922222222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45941.95922222222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45941.95922222222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45941.95922222222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45941.95922222222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45941.95922222222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45941.95922222222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45941.95922222222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45941.95922222222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45941.95922222222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45941.95922222222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45941.95922222222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45941.95922222222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45941.95922222222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45941.95922222222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45941.95922222222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45941.95922222222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45941.95922222222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45941.95922222222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45941.95922222222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45941.95922222222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45941.95922222222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45941.95922222222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45941.95922222222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45941.95922222222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45941.95922222222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45941.95922222222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45941.95922222222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45941.95922222222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45941.95922222222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45941.95922222222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45941.95922222222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45941.95922222222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45941.95922222222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45941.95922222222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45941.95922222222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45941.95922222222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45941.95922222222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45941.95922222222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45941.95922222222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45941.95922222222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45941.95922222222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45941.95922222222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45941.95922222222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45941.95922222222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45941.95922222222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45941.95922222222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45941.95922222222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45941.95922222222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45941.95922222222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45941.95922222222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45941.95922222222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45941.95922222222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45941.95922222222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45941.95922222222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45941.95922222222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45941.95922222222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45941.95922222222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45941.95922222222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45941.95922222222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45941.95922222222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45941.95922222222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45941.95922222222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45941.95922222222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45941.95922222222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45941.95922222222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45941.95922222222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45941.95922222222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45941.95922222222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45941.95922222222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45941.95922222222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45941.95922222222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45941.95922222222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45941.95922222222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45941.95922222222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45941.95922222222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45941.95922222222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45941.95922222222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45941.95922222222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45941.95922222222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45941.95922222222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45941.95922222222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45941.95922222222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45941.95922222222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45941.95922222222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45941.95922222222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45941.95922222222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45941.95922222222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45941.95922222222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45941.95922222222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45941.95922222222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45941.95922222222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45941.95922222222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45941.95922222222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45941.95922222222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45941.95922222222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45941.95922222222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45941.95922222222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45941.95922222222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45941.95922222222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45941.95922222222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45941.95922222222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45941.95922222222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45941.95922222222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45941.95922222222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45941.95922222222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45941.95922222222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45941.95922222222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45941.95922222222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45941.95922222222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45941.95922222222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45941.95922222222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45941.95922222222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45941.95922222222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45941.95922222222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45941.95922222222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45941.95922222222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45941.95922222222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45941.95922222222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45941.95922222222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45941.95922222222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45941.95922222222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45941.95922222222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45941.95922222222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45941.95922222222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45941.95922222222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45941.95922222222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45941.95922222222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45941.95922222222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45941.95922222222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45941.95922222222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45941.95922222222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45941.95922222222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45941.95922222222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45941.95922222222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45941.95922222222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45941.95922222222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45941.95922222222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45941.95922222222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45941.95922222222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45941.95922222222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45941.95922222222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45941.95922222222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45941.95922222222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45941.95922222222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45941.95922222222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45941.95922222222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45941.95922222222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45941.95922222222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45941.95922222222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45941.95922222222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45941.95922222222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45941.95922222222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45941.95922222222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45941.95922222222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45941.95922222222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45941.95922222222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45941.95922222222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45941.95922222222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45941.95922222222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45941.95922222222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45941.95922222222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45941.95922222222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45941.95922222222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45941.95922222222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45941.95922222222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45941.95922222222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45941.95922222222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45941.95922222222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45941.95922222222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45941.95922222222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45941.95922222222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45941.95922222222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45941.95922222222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45941.95922222222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45941.95922222222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45941.95922222222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45941.95922222222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45941.95922222222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45941.95922222222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45941.95922222222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45941.95922222222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45941.95922222222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45941.95922222222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45941.95922222222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45941.95922222222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45941.95922222222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45941.95922222222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45941.95922222222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45941.95922222222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45941.95922222222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45941.95922222222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45941.95922222222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45941.95922222222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45941.95922222222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45941.95922222222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45941.95922222222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45941.95922222222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45941.95922222222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45941.95922222222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45941.95922222222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45941.95922222222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45941.95922222222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45941.95922222222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45941.95922222222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45941.95922222222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45941.95922222222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45941.95922222222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45941.95922222222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45941.95922222222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45941.95922222222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45941.95922222222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45941.95922222222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45941.95922222222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45941.95922222222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45941.95922222222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45941.95922222222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45941.95922222222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45941.95922222222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45941.95922222222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45941.95922222222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45941.95922222222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45941.95922222222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45941.95922222222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45941.95922222222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45941.95922222222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45941.95922222222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45941.95922222222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45941.95922222222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45941.95922222222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45941.95922222222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45941.95922222222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45941.95922222222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45941.95922222222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45941.95922222222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45941.95922222222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45941.95922222222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45941.95922222222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45941.95922222222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45941.95922222222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45941.95922222222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45941.95922222222</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45941.95922222222</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39063</v>
      </c>
      <c r="B2" s="37" t="str">
        <f>IFERROR(VLOOKUP(D2,DB!A:K,11,0),"")</f>
        <v>R5</v>
      </c>
      <c r="C2" s="37">
        <v>3</v>
      </c>
      <c r="D2" s="123" t="s">
        <v>36000</v>
      </c>
      <c r="E2" s="37" t="s">
        <v>38964</v>
      </c>
      <c r="F2" s="38">
        <v>45891.832060185188</v>
      </c>
      <c r="G2" s="154">
        <f ca="1">IFERROR(NOW()-F2,"")</f>
        <v>50.127162037031667</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38967</v>
      </c>
      <c r="F3" s="38">
        <v>45926.188877314817</v>
      </c>
      <c r="G3" s="154">
        <f t="shared" ref="G3" ca="1" si="0">IFERROR(NOW()-F3,"")</f>
        <v>15.770344907403341</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8" ca="1" si="1">IFERROR(NOW()-F4,"")</f>
        <v>45941.95922222222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45941.95922222222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45941.95922222222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45941.95922222222</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45941.95922222222</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45941.95922222222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45941.95922222222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45941.95922222222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45941.95922222222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45941.95922222222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45941.95922222222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45941.95922222222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45941.95922222222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45941.95922222222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45941.95922222222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45941.95922222222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45941.95922222222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45941.95922222222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45941.95922222222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45941.95922222222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45941.95922222222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45941.95922222222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45941.95922222222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45941.95922222222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45941.95922222222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45941.95922222222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45941.95922222222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45941.95922222222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45941.95922222222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45941.95922222222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45941.95922222222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45941.95922222222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45941.95922222222</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45941.95922222222</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45941.95922222222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45941.95922222222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45941.95922222222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45941.95922222222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45941.95922222222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45941.95922222222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45941.95922222222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45941.95922222222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45941.95922222222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45941.95922222222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45941.95922222222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45941.95922222222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45941.95922222222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45941.95922222222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45941.95922222222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45941.95922222222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45941.95922222222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45941.95922222222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45941.95922222222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45941.95922222222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45941.95922222222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45941.95922222222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45941.95922222222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45941.95922222222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45941.95922222222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45941.95922222222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45941.95922222222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45941.95922222222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45941.95922222222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45941.95922222222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45941.95922222222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45941.95922222222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45941.95922222222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45941.95922222222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45941.95922222222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45941.95922222222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45941.95922222222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45941.95922222222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45941.95922222222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45941.95922222222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45941.95922222222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45941.95922222222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45941.95922222222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45941.95922222222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45941.95922222222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45941.95922222222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45941.95922222222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45941.95922222222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45941.95922222222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45941.95922222222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45941.95922222222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45941.95922222222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45941.95922222222</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45941.95922222222</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15.186374999997497</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2.4301597222220153</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8.0782499999986612</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0.93526388888858492</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39075</v>
      </c>
      <c r="B6" s="145" t="str">
        <f>IFERROR(VLOOKUP(D6,DB!A:K,11,0),"")</f>
        <v>R6</v>
      </c>
      <c r="C6" s="145">
        <v>1</v>
      </c>
      <c r="D6" s="145" t="s">
        <v>33216</v>
      </c>
      <c r="E6" s="145" t="s">
        <v>38964</v>
      </c>
      <c r="F6" s="147">
        <v>45941.763437499998</v>
      </c>
      <c r="G6" s="148">
        <f t="shared" ref="G6" ca="1" si="0">IFERROR(NOW()-F6,"-")</f>
        <v>0.19578472222201526</v>
      </c>
      <c r="H6" s="147">
        <v>45941.7577662037</v>
      </c>
      <c r="I6" s="145" t="str">
        <f>IFERROR(VLOOKUP(D6,DB!A:F,6,0),"")</f>
        <v>SCECO</v>
      </c>
      <c r="J6" s="145" t="str">
        <f>IFERROR(VLOOKUP(D6,DB!A:G,7,0),"")</f>
        <v>Dead</v>
      </c>
      <c r="K6" s="145" t="s">
        <v>39076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39077</v>
      </c>
      <c r="B7" s="145" t="str">
        <f>IFERROR(VLOOKUP(D7,DB!A:K,11,0),"")</f>
        <v>R6</v>
      </c>
      <c r="C7" s="145">
        <v>1</v>
      </c>
      <c r="D7" s="145" t="s">
        <v>32435</v>
      </c>
      <c r="E7" s="145" t="s">
        <v>38964</v>
      </c>
      <c r="F7" s="147">
        <v>45941.842129629629</v>
      </c>
      <c r="G7" s="148">
        <f ca="1">IFERROR(NOW()-F7,"-")</f>
        <v>0.11709259259077953</v>
      </c>
      <c r="H7" s="147">
        <v>45941.826874999999</v>
      </c>
      <c r="I7" s="145" t="str">
        <f>IFERROR(VLOOKUP(D7,DB!A:F,6,0),"")</f>
        <v>SCECO</v>
      </c>
      <c r="J7" s="145" t="str">
        <f>IFERROR(VLOOKUP(D7,DB!A:G,7,0),"")</f>
        <v>Good</v>
      </c>
      <c r="K7" s="145" t="s">
        <v>39078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45941.95922222222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45941.95922222222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45941.95922222222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45941.95922222222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45941.95922222222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45941.95922222222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45941.95922222222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45941.95922222222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45941.95922222222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45941.95922222222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45941.95922222222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45941.95922222222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45941.95922222222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45941.95922222222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45941.95922222222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45941.95922222222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45941.95922222222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45941.95922222222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45941.95922222222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45941.95922222222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45941.95922222222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45941.95922222222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45941.95922222222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45941.95922222222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45941.95922222222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45941.95922222222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45941.95922222222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45941.95922222222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45941.95922222222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45941.95922222222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45941.95922222222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45941.95922222222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45941.95922222222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45941.95922222222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45941.95922222222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45941.95922222222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45941.95922222222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45941.95922222222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45941.95922222222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45941.95922222222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45941.95922222222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45941.95922222222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45941.95922222222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45941.95922222222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45941.95922222222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45941.95922222222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45941.95922222222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45941.95922222222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45941.95922222222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45941.95922222222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45941.95922222222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45941.95922222222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45941.95922222222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45941.95922222222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45941.95922222222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45941.95922222222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45941.95922222222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45941.95922222222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45941.95922222222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45941.95922222222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45941.95922222222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45941.95922222222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45941.95922222222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45941.95922222222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45941.95922222222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45941.95922222222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45941.95922222222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45941.95922222222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45941.95922222222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45941.95922222222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45941.95922222222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45941.95922222222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45941.95922222222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45941.95922222222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45941.95922222222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45941.95922222222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45941.95922222222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45941.95922222222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45941.95922222222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45941.95922222222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45941.95922222222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45941.95922222222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45941.95922222222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45941.95922222222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45941.95922222222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45941.95922222222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45941.95922222222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45941.95922222222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45941.95922222222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45941.95922222222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45941.95922222222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45941.95922222222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45941.95922222222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45941.95922222222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45941.95922222222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45941.95922222222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45941.95922222222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45941.95922222222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45941.95922222222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45941.95922222222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45941.95922222222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45941.95922222222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45941.95922222222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45941.95922222222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45941.95922222222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45941.95922222222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45941.95922222222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45941.95922222222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45941.95922222222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45941.95922222222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45941.95922222222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45941.95922222222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45941.95922222222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45941.95922222222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45941.95922222222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45941.95922222222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45941.95922222222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45941.95922222222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45941.95922222222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45941.95922222222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45941.95922222222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45941.95922222222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45941.95922222222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45941.95922222222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45941.95922222222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45941.95922222222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45941.95922222222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45941.95922222222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45941.95922222222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45941.95922222222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45941.95922222222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45941.95922222222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45941.95922222222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45941.95922222222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45941.95922222222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45941.95922222222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45941.95922222222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45941.95922222222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45941.95922222222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45941.95922222222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45941.95922222222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45941.95922222222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45941.95922222222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45941.95922222222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45941.95922222222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45941.95922222222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45941.95922222222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45941.95922222222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45941.95922222222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45941.95922222222</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2025-10-11T20:01:48Z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